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rizzi\Documents\1 MND\Climograph\"/>
    </mc:Choice>
  </mc:AlternateContent>
  <xr:revisionPtr revIDLastSave="0" documentId="13_ncr:1_{27AB534C-094B-46AF-85D6-A247AE828F05}" xr6:coauthVersionLast="47" xr6:coauthVersionMax="47" xr10:uidLastSave="{00000000-0000-0000-0000-000000000000}"/>
  <bookViews>
    <workbookView xWindow="12" yWindow="12" windowWidth="23016" windowHeight="12216" xr2:uid="{00000000-000D-0000-FFFF-FFFF00000000}"/>
  </bookViews>
  <sheets>
    <sheet name="Raw Data" sheetId="1" r:id="rId1"/>
    <sheet name="Individual Years" sheetId="4" r:id="rId2"/>
    <sheet name="Automatically Formatted Data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0" i="3" l="1"/>
  <c r="E389" i="3"/>
  <c r="E388" i="3"/>
  <c r="E387" i="3"/>
  <c r="E386" i="3"/>
  <c r="E385" i="3"/>
  <c r="E384" i="3"/>
  <c r="E383" i="3"/>
  <c r="E382" i="3"/>
  <c r="E381" i="3"/>
  <c r="E380" i="3"/>
  <c r="E379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4" i="3"/>
  <c r="E103" i="3"/>
  <c r="E102" i="3"/>
  <c r="E101" i="3"/>
  <c r="E100" i="3"/>
  <c r="E99" i="3"/>
  <c r="E98" i="3"/>
  <c r="E97" i="3"/>
  <c r="E96" i="3"/>
  <c r="E95" i="3"/>
  <c r="E94" i="3"/>
  <c r="E93" i="3"/>
  <c r="E91" i="3"/>
  <c r="E90" i="3"/>
  <c r="E89" i="3"/>
  <c r="E88" i="3"/>
  <c r="E87" i="3"/>
  <c r="E86" i="3"/>
  <c r="E85" i="3"/>
  <c r="E84" i="3"/>
  <c r="E83" i="3"/>
  <c r="E82" i="3"/>
  <c r="E81" i="3"/>
  <c r="E80" i="3"/>
  <c r="E78" i="3"/>
  <c r="E77" i="3"/>
  <c r="E76" i="3"/>
  <c r="E75" i="3"/>
  <c r="E74" i="3"/>
  <c r="E73" i="3"/>
  <c r="E72" i="3"/>
  <c r="E71" i="3"/>
  <c r="E70" i="3"/>
  <c r="E69" i="3"/>
  <c r="E68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2" i="3"/>
  <c r="E51" i="3"/>
  <c r="E50" i="3"/>
  <c r="E49" i="3"/>
  <c r="E48" i="3"/>
  <c r="E47" i="3"/>
  <c r="E46" i="3"/>
  <c r="E45" i="3"/>
  <c r="E44" i="3"/>
  <c r="E43" i="3"/>
  <c r="E42" i="3"/>
  <c r="E41" i="3"/>
  <c r="E39" i="3"/>
  <c r="E38" i="3"/>
  <c r="E37" i="3"/>
  <c r="E36" i="3"/>
  <c r="E35" i="3"/>
  <c r="E34" i="3"/>
  <c r="E33" i="3"/>
  <c r="E32" i="3"/>
  <c r="E31" i="3"/>
  <c r="E30" i="3"/>
  <c r="E29" i="3"/>
  <c r="E28" i="3"/>
  <c r="E26" i="3"/>
  <c r="E25" i="3"/>
  <c r="E24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9" i="3"/>
  <c r="E8" i="3"/>
  <c r="E7" i="3"/>
  <c r="E6" i="3"/>
  <c r="E5" i="3"/>
  <c r="E4" i="3"/>
  <c r="E3" i="3"/>
  <c r="E2" i="3"/>
  <c r="G10" i="3"/>
  <c r="H390" i="3"/>
  <c r="G390" i="3"/>
  <c r="F390" i="3"/>
  <c r="C390" i="3"/>
  <c r="B390" i="3" s="1"/>
  <c r="H389" i="3"/>
  <c r="G389" i="3"/>
  <c r="F389" i="3"/>
  <c r="C389" i="3"/>
  <c r="B389" i="3" s="1"/>
  <c r="H388" i="3"/>
  <c r="G388" i="3"/>
  <c r="F388" i="3"/>
  <c r="C388" i="3"/>
  <c r="B388" i="3" s="1"/>
  <c r="H387" i="3"/>
  <c r="G387" i="3"/>
  <c r="F387" i="3"/>
  <c r="C387" i="3"/>
  <c r="A387" i="3" s="1"/>
  <c r="H386" i="3"/>
  <c r="G386" i="3"/>
  <c r="F386" i="3"/>
  <c r="C386" i="3"/>
  <c r="B386" i="3" s="1"/>
  <c r="H385" i="3"/>
  <c r="G385" i="3"/>
  <c r="F385" i="3"/>
  <c r="C385" i="3"/>
  <c r="B385" i="3" s="1"/>
  <c r="H384" i="3"/>
  <c r="G384" i="3"/>
  <c r="F384" i="3"/>
  <c r="C384" i="3"/>
  <c r="A384" i="3" s="1"/>
  <c r="H383" i="3"/>
  <c r="G383" i="3"/>
  <c r="F383" i="3"/>
  <c r="C383" i="3"/>
  <c r="B383" i="3" s="1"/>
  <c r="H382" i="3"/>
  <c r="G382" i="3"/>
  <c r="F382" i="3"/>
  <c r="C382" i="3"/>
  <c r="B382" i="3" s="1"/>
  <c r="H381" i="3"/>
  <c r="G381" i="3"/>
  <c r="F381" i="3"/>
  <c r="C381" i="3"/>
  <c r="A381" i="3" s="1"/>
  <c r="H380" i="3"/>
  <c r="G380" i="3"/>
  <c r="F380" i="3"/>
  <c r="C380" i="3"/>
  <c r="B380" i="3" s="1"/>
  <c r="H379" i="3"/>
  <c r="G379" i="3"/>
  <c r="F379" i="3"/>
  <c r="C379" i="3"/>
  <c r="B379" i="3" s="1"/>
  <c r="H377" i="3"/>
  <c r="G377" i="3"/>
  <c r="F377" i="3"/>
  <c r="C377" i="3"/>
  <c r="B377" i="3" s="1"/>
  <c r="H376" i="3"/>
  <c r="G376" i="3"/>
  <c r="F376" i="3"/>
  <c r="C376" i="3"/>
  <c r="A376" i="3" s="1"/>
  <c r="H375" i="3"/>
  <c r="G375" i="3"/>
  <c r="F375" i="3"/>
  <c r="C375" i="3"/>
  <c r="B375" i="3" s="1"/>
  <c r="H374" i="3"/>
  <c r="G374" i="3"/>
  <c r="F374" i="3"/>
  <c r="C374" i="3"/>
  <c r="A374" i="3" s="1"/>
  <c r="H373" i="3"/>
  <c r="G373" i="3"/>
  <c r="F373" i="3"/>
  <c r="C373" i="3"/>
  <c r="B373" i="3" s="1"/>
  <c r="H372" i="3"/>
  <c r="G372" i="3"/>
  <c r="F372" i="3"/>
  <c r="C372" i="3"/>
  <c r="B372" i="3" s="1"/>
  <c r="H371" i="3"/>
  <c r="G371" i="3"/>
  <c r="F371" i="3"/>
  <c r="C371" i="3"/>
  <c r="B371" i="3" s="1"/>
  <c r="H370" i="3"/>
  <c r="G370" i="3"/>
  <c r="F370" i="3"/>
  <c r="D370" i="3" s="1"/>
  <c r="C370" i="3"/>
  <c r="B370" i="3" s="1"/>
  <c r="H369" i="3"/>
  <c r="G369" i="3"/>
  <c r="F369" i="3"/>
  <c r="C369" i="3"/>
  <c r="B369" i="3" s="1"/>
  <c r="H368" i="3"/>
  <c r="G368" i="3"/>
  <c r="F368" i="3"/>
  <c r="D368" i="3" s="1"/>
  <c r="C368" i="3"/>
  <c r="A368" i="3" s="1"/>
  <c r="H367" i="3"/>
  <c r="G367" i="3"/>
  <c r="F367" i="3"/>
  <c r="C367" i="3"/>
  <c r="B367" i="3" s="1"/>
  <c r="H366" i="3"/>
  <c r="G366" i="3"/>
  <c r="F366" i="3"/>
  <c r="C366" i="3"/>
  <c r="B366" i="3" s="1"/>
  <c r="H364" i="3"/>
  <c r="G364" i="3"/>
  <c r="F364" i="3"/>
  <c r="D364" i="3" s="1"/>
  <c r="C364" i="3"/>
  <c r="B364" i="3" s="1"/>
  <c r="H363" i="3"/>
  <c r="G363" i="3"/>
  <c r="F363" i="3"/>
  <c r="C363" i="3"/>
  <c r="A363" i="3" s="1"/>
  <c r="H362" i="3"/>
  <c r="G362" i="3"/>
  <c r="F362" i="3"/>
  <c r="C362" i="3"/>
  <c r="B362" i="3" s="1"/>
  <c r="H361" i="3"/>
  <c r="G361" i="3"/>
  <c r="F361" i="3"/>
  <c r="C361" i="3"/>
  <c r="A361" i="3" s="1"/>
  <c r="H360" i="3"/>
  <c r="G360" i="3"/>
  <c r="F360" i="3"/>
  <c r="C360" i="3"/>
  <c r="B360" i="3" s="1"/>
  <c r="H359" i="3"/>
  <c r="G359" i="3"/>
  <c r="F359" i="3"/>
  <c r="C359" i="3"/>
  <c r="B359" i="3" s="1"/>
  <c r="H358" i="3"/>
  <c r="G358" i="3"/>
  <c r="F358" i="3"/>
  <c r="C358" i="3"/>
  <c r="A358" i="3" s="1"/>
  <c r="H357" i="3"/>
  <c r="G357" i="3"/>
  <c r="F357" i="3"/>
  <c r="C357" i="3"/>
  <c r="B357" i="3" s="1"/>
  <c r="H356" i="3"/>
  <c r="G356" i="3"/>
  <c r="F356" i="3"/>
  <c r="C356" i="3"/>
  <c r="B356" i="3" s="1"/>
  <c r="H355" i="3"/>
  <c r="G355" i="3"/>
  <c r="F355" i="3"/>
  <c r="C355" i="3"/>
  <c r="A355" i="3" s="1"/>
  <c r="H354" i="3"/>
  <c r="G354" i="3"/>
  <c r="F354" i="3"/>
  <c r="C354" i="3"/>
  <c r="B354" i="3" s="1"/>
  <c r="H353" i="3"/>
  <c r="G353" i="3"/>
  <c r="F353" i="3"/>
  <c r="C353" i="3"/>
  <c r="B353" i="3" s="1"/>
  <c r="H351" i="3"/>
  <c r="G351" i="3"/>
  <c r="F351" i="3"/>
  <c r="C351" i="3"/>
  <c r="B351" i="3" s="1"/>
  <c r="H350" i="3"/>
  <c r="G350" i="3"/>
  <c r="F350" i="3"/>
  <c r="C350" i="3"/>
  <c r="B350" i="3" s="1"/>
  <c r="H349" i="3"/>
  <c r="G349" i="3"/>
  <c r="F349" i="3"/>
  <c r="C349" i="3"/>
  <c r="B349" i="3" s="1"/>
  <c r="H348" i="3"/>
  <c r="G348" i="3"/>
  <c r="F348" i="3"/>
  <c r="C348" i="3"/>
  <c r="A348" i="3" s="1"/>
  <c r="H347" i="3"/>
  <c r="G347" i="3"/>
  <c r="F347" i="3"/>
  <c r="C347" i="3"/>
  <c r="B347" i="3" s="1"/>
  <c r="H346" i="3"/>
  <c r="G346" i="3"/>
  <c r="F346" i="3"/>
  <c r="C346" i="3"/>
  <c r="B346" i="3" s="1"/>
  <c r="H345" i="3"/>
  <c r="G345" i="3"/>
  <c r="F345" i="3"/>
  <c r="C345" i="3"/>
  <c r="A345" i="3" s="1"/>
  <c r="H344" i="3"/>
  <c r="G344" i="3"/>
  <c r="F344" i="3"/>
  <c r="C344" i="3"/>
  <c r="B344" i="3" s="1"/>
  <c r="H343" i="3"/>
  <c r="G343" i="3"/>
  <c r="F343" i="3"/>
  <c r="C343" i="3"/>
  <c r="A343" i="3" s="1"/>
  <c r="H342" i="3"/>
  <c r="G342" i="3"/>
  <c r="F342" i="3"/>
  <c r="C342" i="3"/>
  <c r="A342" i="3" s="1"/>
  <c r="H341" i="3"/>
  <c r="G341" i="3"/>
  <c r="F341" i="3"/>
  <c r="C341" i="3"/>
  <c r="B341" i="3" s="1"/>
  <c r="H340" i="3"/>
  <c r="G340" i="3"/>
  <c r="F340" i="3"/>
  <c r="C340" i="3"/>
  <c r="B340" i="3" s="1"/>
  <c r="H338" i="3"/>
  <c r="G338" i="3"/>
  <c r="F338" i="3"/>
  <c r="C338" i="3"/>
  <c r="B338" i="3" s="1"/>
  <c r="H337" i="3"/>
  <c r="G337" i="3"/>
  <c r="F337" i="3"/>
  <c r="C337" i="3"/>
  <c r="B337" i="3" s="1"/>
  <c r="H336" i="3"/>
  <c r="G336" i="3"/>
  <c r="F336" i="3"/>
  <c r="C336" i="3"/>
  <c r="B336" i="3" s="1"/>
  <c r="H335" i="3"/>
  <c r="G335" i="3"/>
  <c r="F335" i="3"/>
  <c r="C335" i="3"/>
  <c r="A335" i="3" s="1"/>
  <c r="H334" i="3"/>
  <c r="G334" i="3"/>
  <c r="F334" i="3"/>
  <c r="C334" i="3"/>
  <c r="B334" i="3" s="1"/>
  <c r="H333" i="3"/>
  <c r="G333" i="3"/>
  <c r="F333" i="3"/>
  <c r="C333" i="3"/>
  <c r="B333" i="3" s="1"/>
  <c r="H332" i="3"/>
  <c r="G332" i="3"/>
  <c r="F332" i="3"/>
  <c r="C332" i="3"/>
  <c r="B332" i="3" s="1"/>
  <c r="H331" i="3"/>
  <c r="G331" i="3"/>
  <c r="F331" i="3"/>
  <c r="D331" i="3" s="1"/>
  <c r="C331" i="3"/>
  <c r="B331" i="3" s="1"/>
  <c r="H330" i="3"/>
  <c r="G330" i="3"/>
  <c r="F330" i="3"/>
  <c r="C330" i="3"/>
  <c r="B330" i="3" s="1"/>
  <c r="H329" i="3"/>
  <c r="G329" i="3"/>
  <c r="F329" i="3"/>
  <c r="C329" i="3"/>
  <c r="A329" i="3" s="1"/>
  <c r="H328" i="3"/>
  <c r="G328" i="3"/>
  <c r="F328" i="3"/>
  <c r="C328" i="3"/>
  <c r="B328" i="3" s="1"/>
  <c r="H327" i="3"/>
  <c r="G327" i="3"/>
  <c r="F327" i="3"/>
  <c r="C327" i="3"/>
  <c r="B327" i="3" s="1"/>
  <c r="H325" i="3"/>
  <c r="G325" i="3"/>
  <c r="F325" i="3"/>
  <c r="C325" i="3"/>
  <c r="B325" i="3" s="1"/>
  <c r="H324" i="3"/>
  <c r="G324" i="3"/>
  <c r="F324" i="3"/>
  <c r="C324" i="3"/>
  <c r="A324" i="3" s="1"/>
  <c r="H323" i="3"/>
  <c r="G323" i="3"/>
  <c r="F323" i="3"/>
  <c r="C323" i="3"/>
  <c r="B323" i="3" s="1"/>
  <c r="H322" i="3"/>
  <c r="G322" i="3"/>
  <c r="F322" i="3"/>
  <c r="C322" i="3"/>
  <c r="A322" i="3" s="1"/>
  <c r="H321" i="3"/>
  <c r="G321" i="3"/>
  <c r="F321" i="3"/>
  <c r="C321" i="3"/>
  <c r="B321" i="3" s="1"/>
  <c r="H320" i="3"/>
  <c r="G320" i="3"/>
  <c r="F320" i="3"/>
  <c r="C320" i="3"/>
  <c r="B320" i="3" s="1"/>
  <c r="H319" i="3"/>
  <c r="G319" i="3"/>
  <c r="F319" i="3"/>
  <c r="C319" i="3"/>
  <c r="B319" i="3" s="1"/>
  <c r="H318" i="3"/>
  <c r="G318" i="3"/>
  <c r="F318" i="3"/>
  <c r="C318" i="3"/>
  <c r="B318" i="3" s="1"/>
  <c r="H317" i="3"/>
  <c r="G317" i="3"/>
  <c r="F317" i="3"/>
  <c r="C317" i="3"/>
  <c r="B317" i="3" s="1"/>
  <c r="H316" i="3"/>
  <c r="G316" i="3"/>
  <c r="F316" i="3"/>
  <c r="C316" i="3"/>
  <c r="A316" i="3" s="1"/>
  <c r="H315" i="3"/>
  <c r="G315" i="3"/>
  <c r="F315" i="3"/>
  <c r="C315" i="3"/>
  <c r="B315" i="3" s="1"/>
  <c r="H314" i="3"/>
  <c r="G314" i="3"/>
  <c r="F314" i="3"/>
  <c r="C314" i="3"/>
  <c r="B314" i="3" s="1"/>
  <c r="H312" i="3"/>
  <c r="G312" i="3"/>
  <c r="F312" i="3"/>
  <c r="C312" i="3"/>
  <c r="B312" i="3" s="1"/>
  <c r="H311" i="3"/>
  <c r="G311" i="3"/>
  <c r="F311" i="3"/>
  <c r="C311" i="3"/>
  <c r="A311" i="3" s="1"/>
  <c r="H310" i="3"/>
  <c r="G310" i="3"/>
  <c r="F310" i="3"/>
  <c r="C310" i="3"/>
  <c r="B310" i="3" s="1"/>
  <c r="H309" i="3"/>
  <c r="G309" i="3"/>
  <c r="F309" i="3"/>
  <c r="C309" i="3"/>
  <c r="A309" i="3" s="1"/>
  <c r="H308" i="3"/>
  <c r="G308" i="3"/>
  <c r="F308" i="3"/>
  <c r="C308" i="3"/>
  <c r="B308" i="3" s="1"/>
  <c r="H307" i="3"/>
  <c r="G307" i="3"/>
  <c r="F307" i="3"/>
  <c r="D307" i="3" s="1"/>
  <c r="C307" i="3"/>
  <c r="B307" i="3" s="1"/>
  <c r="H306" i="3"/>
  <c r="G306" i="3"/>
  <c r="F306" i="3"/>
  <c r="C306" i="3"/>
  <c r="A306" i="3" s="1"/>
  <c r="H305" i="3"/>
  <c r="G305" i="3"/>
  <c r="F305" i="3"/>
  <c r="D305" i="3" s="1"/>
  <c r="C305" i="3"/>
  <c r="B305" i="3" s="1"/>
  <c r="H304" i="3"/>
  <c r="G304" i="3"/>
  <c r="F304" i="3"/>
  <c r="C304" i="3"/>
  <c r="B304" i="3" s="1"/>
  <c r="H303" i="3"/>
  <c r="G303" i="3"/>
  <c r="F303" i="3"/>
  <c r="D303" i="3" s="1"/>
  <c r="C303" i="3"/>
  <c r="A303" i="3" s="1"/>
  <c r="H302" i="3"/>
  <c r="G302" i="3"/>
  <c r="F302" i="3"/>
  <c r="C302" i="3"/>
  <c r="B302" i="3" s="1"/>
  <c r="H301" i="3"/>
  <c r="G301" i="3"/>
  <c r="F301" i="3"/>
  <c r="C301" i="3"/>
  <c r="B301" i="3" s="1"/>
  <c r="H299" i="3"/>
  <c r="G299" i="3"/>
  <c r="F299" i="3"/>
  <c r="C299" i="3"/>
  <c r="B299" i="3" s="1"/>
  <c r="H298" i="3"/>
  <c r="G298" i="3"/>
  <c r="F298" i="3"/>
  <c r="C298" i="3"/>
  <c r="B298" i="3" s="1"/>
  <c r="H297" i="3"/>
  <c r="G297" i="3"/>
  <c r="F297" i="3"/>
  <c r="C297" i="3"/>
  <c r="B297" i="3" s="1"/>
  <c r="H296" i="3"/>
  <c r="G296" i="3"/>
  <c r="F296" i="3"/>
  <c r="C296" i="3"/>
  <c r="A296" i="3" s="1"/>
  <c r="H295" i="3"/>
  <c r="G295" i="3"/>
  <c r="F295" i="3"/>
  <c r="C295" i="3"/>
  <c r="B295" i="3" s="1"/>
  <c r="H294" i="3"/>
  <c r="G294" i="3"/>
  <c r="F294" i="3"/>
  <c r="C294" i="3"/>
  <c r="B294" i="3" s="1"/>
  <c r="H293" i="3"/>
  <c r="G293" i="3"/>
  <c r="F293" i="3"/>
  <c r="C293" i="3"/>
  <c r="A293" i="3" s="1"/>
  <c r="H292" i="3"/>
  <c r="G292" i="3"/>
  <c r="F292" i="3"/>
  <c r="C292" i="3"/>
  <c r="B292" i="3" s="1"/>
  <c r="H291" i="3"/>
  <c r="G291" i="3"/>
  <c r="F291" i="3"/>
  <c r="C291" i="3"/>
  <c r="A291" i="3" s="1"/>
  <c r="H290" i="3"/>
  <c r="G290" i="3"/>
  <c r="F290" i="3"/>
  <c r="C290" i="3"/>
  <c r="A290" i="3" s="1"/>
  <c r="H289" i="3"/>
  <c r="G289" i="3"/>
  <c r="F289" i="3"/>
  <c r="C289" i="3"/>
  <c r="B289" i="3" s="1"/>
  <c r="H288" i="3"/>
  <c r="G288" i="3"/>
  <c r="F288" i="3"/>
  <c r="C288" i="3"/>
  <c r="B288" i="3" s="1"/>
  <c r="H286" i="3"/>
  <c r="G286" i="3"/>
  <c r="F286" i="3"/>
  <c r="C286" i="3"/>
  <c r="B286" i="3" s="1"/>
  <c r="H285" i="3"/>
  <c r="G285" i="3"/>
  <c r="F285" i="3"/>
  <c r="C285" i="3"/>
  <c r="B285" i="3" s="1"/>
  <c r="H284" i="3"/>
  <c r="G284" i="3"/>
  <c r="F284" i="3"/>
  <c r="C284" i="3"/>
  <c r="B284" i="3" s="1"/>
  <c r="H283" i="3"/>
  <c r="G283" i="3"/>
  <c r="F283" i="3"/>
  <c r="C283" i="3"/>
  <c r="A283" i="3" s="1"/>
  <c r="H282" i="3"/>
  <c r="G282" i="3"/>
  <c r="F282" i="3"/>
  <c r="C282" i="3"/>
  <c r="B282" i="3" s="1"/>
  <c r="H281" i="3"/>
  <c r="G281" i="3"/>
  <c r="F281" i="3"/>
  <c r="C281" i="3"/>
  <c r="B281" i="3" s="1"/>
  <c r="H280" i="3"/>
  <c r="G280" i="3"/>
  <c r="F280" i="3"/>
  <c r="C280" i="3"/>
  <c r="A280" i="3" s="1"/>
  <c r="H279" i="3"/>
  <c r="G279" i="3"/>
  <c r="F279" i="3"/>
  <c r="C279" i="3"/>
  <c r="B279" i="3" s="1"/>
  <c r="H278" i="3"/>
  <c r="G278" i="3"/>
  <c r="F278" i="3"/>
  <c r="C278" i="3"/>
  <c r="B278" i="3" s="1"/>
  <c r="H277" i="3"/>
  <c r="G277" i="3"/>
  <c r="F277" i="3"/>
  <c r="D277" i="3" s="1"/>
  <c r="C277" i="3"/>
  <c r="A277" i="3" s="1"/>
  <c r="H276" i="3"/>
  <c r="G276" i="3"/>
  <c r="F276" i="3"/>
  <c r="C276" i="3"/>
  <c r="B276" i="3" s="1"/>
  <c r="H275" i="3"/>
  <c r="G275" i="3"/>
  <c r="F275" i="3"/>
  <c r="C275" i="3"/>
  <c r="B275" i="3" s="1"/>
  <c r="H273" i="3"/>
  <c r="G273" i="3"/>
  <c r="F273" i="3"/>
  <c r="C273" i="3"/>
  <c r="B273" i="3" s="1"/>
  <c r="H272" i="3"/>
  <c r="G272" i="3"/>
  <c r="F272" i="3"/>
  <c r="C272" i="3"/>
  <c r="A272" i="3" s="1"/>
  <c r="H271" i="3"/>
  <c r="G271" i="3"/>
  <c r="F271" i="3"/>
  <c r="C271" i="3"/>
  <c r="B271" i="3" s="1"/>
  <c r="H270" i="3"/>
  <c r="G270" i="3"/>
  <c r="F270" i="3"/>
  <c r="C270" i="3"/>
  <c r="A270" i="3" s="1"/>
  <c r="H269" i="3"/>
  <c r="G269" i="3"/>
  <c r="F269" i="3"/>
  <c r="C269" i="3"/>
  <c r="B269" i="3" s="1"/>
  <c r="H268" i="3"/>
  <c r="G268" i="3"/>
  <c r="F268" i="3"/>
  <c r="C268" i="3"/>
  <c r="B268" i="3" s="1"/>
  <c r="H267" i="3"/>
  <c r="G267" i="3"/>
  <c r="F267" i="3"/>
  <c r="C267" i="3"/>
  <c r="B267" i="3" s="1"/>
  <c r="H266" i="3"/>
  <c r="G266" i="3"/>
  <c r="F266" i="3"/>
  <c r="C266" i="3"/>
  <c r="B266" i="3" s="1"/>
  <c r="H265" i="3"/>
  <c r="G265" i="3"/>
  <c r="F265" i="3"/>
  <c r="C265" i="3"/>
  <c r="B265" i="3" s="1"/>
  <c r="H264" i="3"/>
  <c r="G264" i="3"/>
  <c r="F264" i="3"/>
  <c r="C264" i="3"/>
  <c r="A264" i="3" s="1"/>
  <c r="H263" i="3"/>
  <c r="G263" i="3"/>
  <c r="F263" i="3"/>
  <c r="C263" i="3"/>
  <c r="B263" i="3" s="1"/>
  <c r="H262" i="3"/>
  <c r="G262" i="3"/>
  <c r="F262" i="3"/>
  <c r="C262" i="3"/>
  <c r="B262" i="3" s="1"/>
  <c r="H260" i="3"/>
  <c r="G260" i="3"/>
  <c r="F260" i="3"/>
  <c r="C260" i="3"/>
  <c r="B260" i="3" s="1"/>
  <c r="H259" i="3"/>
  <c r="G259" i="3"/>
  <c r="F259" i="3"/>
  <c r="C259" i="3"/>
  <c r="A259" i="3" s="1"/>
  <c r="H258" i="3"/>
  <c r="G258" i="3"/>
  <c r="F258" i="3"/>
  <c r="C258" i="3"/>
  <c r="B258" i="3" s="1"/>
  <c r="H257" i="3"/>
  <c r="G257" i="3"/>
  <c r="F257" i="3"/>
  <c r="C257" i="3"/>
  <c r="A257" i="3" s="1"/>
  <c r="H256" i="3"/>
  <c r="G256" i="3"/>
  <c r="F256" i="3"/>
  <c r="C256" i="3"/>
  <c r="B256" i="3" s="1"/>
  <c r="H255" i="3"/>
  <c r="G255" i="3"/>
  <c r="F255" i="3"/>
  <c r="C255" i="3"/>
  <c r="B255" i="3" s="1"/>
  <c r="H254" i="3"/>
  <c r="G254" i="3"/>
  <c r="F254" i="3"/>
  <c r="C254" i="3"/>
  <c r="A254" i="3" s="1"/>
  <c r="H253" i="3"/>
  <c r="G253" i="3"/>
  <c r="F253" i="3"/>
  <c r="C253" i="3"/>
  <c r="B253" i="3" s="1"/>
  <c r="H252" i="3"/>
  <c r="G252" i="3"/>
  <c r="F252" i="3"/>
  <c r="C252" i="3"/>
  <c r="B252" i="3" s="1"/>
  <c r="H251" i="3"/>
  <c r="G251" i="3"/>
  <c r="F251" i="3"/>
  <c r="C251" i="3"/>
  <c r="A251" i="3" s="1"/>
  <c r="H250" i="3"/>
  <c r="G250" i="3"/>
  <c r="F250" i="3"/>
  <c r="C250" i="3"/>
  <c r="B250" i="3" s="1"/>
  <c r="H249" i="3"/>
  <c r="G249" i="3"/>
  <c r="F249" i="3"/>
  <c r="C249" i="3"/>
  <c r="B249" i="3" s="1"/>
  <c r="H247" i="3"/>
  <c r="G247" i="3"/>
  <c r="F247" i="3"/>
  <c r="D247" i="3" s="1"/>
  <c r="C247" i="3"/>
  <c r="B247" i="3" s="1"/>
  <c r="H246" i="3"/>
  <c r="G246" i="3"/>
  <c r="F246" i="3"/>
  <c r="C246" i="3"/>
  <c r="B246" i="3" s="1"/>
  <c r="H245" i="3"/>
  <c r="G245" i="3"/>
  <c r="F245" i="3"/>
  <c r="C245" i="3"/>
  <c r="B245" i="3" s="1"/>
  <c r="H244" i="3"/>
  <c r="G244" i="3"/>
  <c r="F244" i="3"/>
  <c r="C244" i="3"/>
  <c r="A244" i="3" s="1"/>
  <c r="H243" i="3"/>
  <c r="G243" i="3"/>
  <c r="F243" i="3"/>
  <c r="C243" i="3"/>
  <c r="B243" i="3" s="1"/>
  <c r="H242" i="3"/>
  <c r="G242" i="3"/>
  <c r="F242" i="3"/>
  <c r="D242" i="3" s="1"/>
  <c r="C242" i="3"/>
  <c r="B242" i="3" s="1"/>
  <c r="H241" i="3"/>
  <c r="G241" i="3"/>
  <c r="F241" i="3"/>
  <c r="C241" i="3"/>
  <c r="A241" i="3" s="1"/>
  <c r="H240" i="3"/>
  <c r="G240" i="3"/>
  <c r="F240" i="3"/>
  <c r="D240" i="3" s="1"/>
  <c r="C240" i="3"/>
  <c r="B240" i="3" s="1"/>
  <c r="H239" i="3"/>
  <c r="G239" i="3"/>
  <c r="F239" i="3"/>
  <c r="C239" i="3"/>
  <c r="A239" i="3" s="1"/>
  <c r="H238" i="3"/>
  <c r="G238" i="3"/>
  <c r="F238" i="3"/>
  <c r="D238" i="3" s="1"/>
  <c r="C238" i="3"/>
  <c r="A238" i="3" s="1"/>
  <c r="H237" i="3"/>
  <c r="G237" i="3"/>
  <c r="F237" i="3"/>
  <c r="C237" i="3"/>
  <c r="B237" i="3" s="1"/>
  <c r="H236" i="3"/>
  <c r="G236" i="3"/>
  <c r="F236" i="3"/>
  <c r="C236" i="3"/>
  <c r="B236" i="3" s="1"/>
  <c r="H234" i="3"/>
  <c r="G234" i="3"/>
  <c r="F234" i="3"/>
  <c r="C234" i="3"/>
  <c r="B234" i="3" s="1"/>
  <c r="H233" i="3"/>
  <c r="G233" i="3"/>
  <c r="F233" i="3"/>
  <c r="C233" i="3"/>
  <c r="B233" i="3" s="1"/>
  <c r="H232" i="3"/>
  <c r="G232" i="3"/>
  <c r="F232" i="3"/>
  <c r="C232" i="3"/>
  <c r="B232" i="3" s="1"/>
  <c r="H231" i="3"/>
  <c r="G231" i="3"/>
  <c r="F231" i="3"/>
  <c r="C231" i="3"/>
  <c r="A231" i="3" s="1"/>
  <c r="H230" i="3"/>
  <c r="G230" i="3"/>
  <c r="F230" i="3"/>
  <c r="C230" i="3"/>
  <c r="B230" i="3" s="1"/>
  <c r="H229" i="3"/>
  <c r="G229" i="3"/>
  <c r="F229" i="3"/>
  <c r="C229" i="3"/>
  <c r="B229" i="3" s="1"/>
  <c r="H228" i="3"/>
  <c r="G228" i="3"/>
  <c r="F228" i="3"/>
  <c r="C228" i="3"/>
  <c r="B228" i="3" s="1"/>
  <c r="H227" i="3"/>
  <c r="G227" i="3"/>
  <c r="F227" i="3"/>
  <c r="C227" i="3"/>
  <c r="B227" i="3" s="1"/>
  <c r="H226" i="3"/>
  <c r="G226" i="3"/>
  <c r="F226" i="3"/>
  <c r="C226" i="3"/>
  <c r="B226" i="3" s="1"/>
  <c r="H225" i="3"/>
  <c r="G225" i="3"/>
  <c r="F225" i="3"/>
  <c r="C225" i="3"/>
  <c r="A225" i="3" s="1"/>
  <c r="H224" i="3"/>
  <c r="G224" i="3"/>
  <c r="F224" i="3"/>
  <c r="C224" i="3"/>
  <c r="B224" i="3" s="1"/>
  <c r="H223" i="3"/>
  <c r="G223" i="3"/>
  <c r="F223" i="3"/>
  <c r="C223" i="3"/>
  <c r="B223" i="3" s="1"/>
  <c r="H221" i="3"/>
  <c r="G221" i="3"/>
  <c r="F221" i="3"/>
  <c r="C221" i="3"/>
  <c r="B221" i="3" s="1"/>
  <c r="H220" i="3"/>
  <c r="G220" i="3"/>
  <c r="F220" i="3"/>
  <c r="C220" i="3"/>
  <c r="A220" i="3" s="1"/>
  <c r="H219" i="3"/>
  <c r="G219" i="3"/>
  <c r="F219" i="3"/>
  <c r="C219" i="3"/>
  <c r="B219" i="3" s="1"/>
  <c r="H218" i="3"/>
  <c r="G218" i="3"/>
  <c r="F218" i="3"/>
  <c r="C218" i="3"/>
  <c r="A218" i="3" s="1"/>
  <c r="H217" i="3"/>
  <c r="G217" i="3"/>
  <c r="F217" i="3"/>
  <c r="C217" i="3"/>
  <c r="B217" i="3" s="1"/>
  <c r="H216" i="3"/>
  <c r="G216" i="3"/>
  <c r="F216" i="3"/>
  <c r="C216" i="3"/>
  <c r="B216" i="3" s="1"/>
  <c r="H215" i="3"/>
  <c r="G215" i="3"/>
  <c r="F215" i="3"/>
  <c r="C215" i="3"/>
  <c r="B215" i="3" s="1"/>
  <c r="H214" i="3"/>
  <c r="G214" i="3"/>
  <c r="F214" i="3"/>
  <c r="D214" i="3" s="1"/>
  <c r="C214" i="3"/>
  <c r="B214" i="3" s="1"/>
  <c r="H213" i="3"/>
  <c r="G213" i="3"/>
  <c r="F213" i="3"/>
  <c r="C213" i="3"/>
  <c r="B213" i="3" s="1"/>
  <c r="H212" i="3"/>
  <c r="G212" i="3"/>
  <c r="F212" i="3"/>
  <c r="D212" i="3" s="1"/>
  <c r="C212" i="3"/>
  <c r="A212" i="3" s="1"/>
  <c r="H211" i="3"/>
  <c r="G211" i="3"/>
  <c r="F211" i="3"/>
  <c r="C211" i="3"/>
  <c r="B211" i="3" s="1"/>
  <c r="H210" i="3"/>
  <c r="G210" i="3"/>
  <c r="F210" i="3"/>
  <c r="C210" i="3"/>
  <c r="B210" i="3" s="1"/>
  <c r="H208" i="3"/>
  <c r="G208" i="3"/>
  <c r="F208" i="3"/>
  <c r="C208" i="3"/>
  <c r="B208" i="3" s="1"/>
  <c r="H207" i="3"/>
  <c r="G207" i="3"/>
  <c r="F207" i="3"/>
  <c r="C207" i="3"/>
  <c r="A207" i="3" s="1"/>
  <c r="H206" i="3"/>
  <c r="G206" i="3"/>
  <c r="F206" i="3"/>
  <c r="C206" i="3"/>
  <c r="B206" i="3" s="1"/>
  <c r="H205" i="3"/>
  <c r="G205" i="3"/>
  <c r="F205" i="3"/>
  <c r="C205" i="3"/>
  <c r="A205" i="3" s="1"/>
  <c r="H204" i="3"/>
  <c r="G204" i="3"/>
  <c r="F204" i="3"/>
  <c r="C204" i="3"/>
  <c r="B204" i="3" s="1"/>
  <c r="H203" i="3"/>
  <c r="G203" i="3"/>
  <c r="F203" i="3"/>
  <c r="C203" i="3"/>
  <c r="B203" i="3" s="1"/>
  <c r="H202" i="3"/>
  <c r="G202" i="3"/>
  <c r="F202" i="3"/>
  <c r="C202" i="3"/>
  <c r="A202" i="3" s="1"/>
  <c r="H201" i="3"/>
  <c r="G201" i="3"/>
  <c r="F201" i="3"/>
  <c r="C201" i="3"/>
  <c r="B201" i="3" s="1"/>
  <c r="H200" i="3"/>
  <c r="G200" i="3"/>
  <c r="F200" i="3"/>
  <c r="C200" i="3"/>
  <c r="B200" i="3" s="1"/>
  <c r="H199" i="3"/>
  <c r="G199" i="3"/>
  <c r="F199" i="3"/>
  <c r="C199" i="3"/>
  <c r="A199" i="3" s="1"/>
  <c r="H198" i="3"/>
  <c r="G198" i="3"/>
  <c r="F198" i="3"/>
  <c r="C198" i="3"/>
  <c r="B198" i="3" s="1"/>
  <c r="H197" i="3"/>
  <c r="G197" i="3"/>
  <c r="F197" i="3"/>
  <c r="C197" i="3"/>
  <c r="B197" i="3" s="1"/>
  <c r="H195" i="3"/>
  <c r="G195" i="3"/>
  <c r="F195" i="3"/>
  <c r="C195" i="3"/>
  <c r="B195" i="3" s="1"/>
  <c r="H194" i="3"/>
  <c r="G194" i="3"/>
  <c r="F194" i="3"/>
  <c r="C194" i="3"/>
  <c r="B194" i="3" s="1"/>
  <c r="H193" i="3"/>
  <c r="G193" i="3"/>
  <c r="F193" i="3"/>
  <c r="C193" i="3"/>
  <c r="B193" i="3" s="1"/>
  <c r="H192" i="3"/>
  <c r="G192" i="3"/>
  <c r="F192" i="3"/>
  <c r="C192" i="3"/>
  <c r="A192" i="3" s="1"/>
  <c r="H191" i="3"/>
  <c r="G191" i="3"/>
  <c r="F191" i="3"/>
  <c r="C191" i="3"/>
  <c r="B191" i="3" s="1"/>
  <c r="H190" i="3"/>
  <c r="G190" i="3"/>
  <c r="F190" i="3"/>
  <c r="C190" i="3"/>
  <c r="B190" i="3" s="1"/>
  <c r="H189" i="3"/>
  <c r="G189" i="3"/>
  <c r="F189" i="3"/>
  <c r="C189" i="3"/>
  <c r="A189" i="3" s="1"/>
  <c r="H188" i="3"/>
  <c r="G188" i="3"/>
  <c r="F188" i="3"/>
  <c r="C188" i="3"/>
  <c r="B188" i="3" s="1"/>
  <c r="H187" i="3"/>
  <c r="G187" i="3"/>
  <c r="F187" i="3"/>
  <c r="C187" i="3"/>
  <c r="B187" i="3" s="1"/>
  <c r="H186" i="3"/>
  <c r="G186" i="3"/>
  <c r="F186" i="3"/>
  <c r="C186" i="3"/>
  <c r="A186" i="3" s="1"/>
  <c r="H185" i="3"/>
  <c r="G185" i="3"/>
  <c r="F185" i="3"/>
  <c r="C185" i="3"/>
  <c r="B185" i="3" s="1"/>
  <c r="H184" i="3"/>
  <c r="G184" i="3"/>
  <c r="F184" i="3"/>
  <c r="C184" i="3"/>
  <c r="B184" i="3" s="1"/>
  <c r="H182" i="3"/>
  <c r="G182" i="3"/>
  <c r="F182" i="3"/>
  <c r="D182" i="3" s="1"/>
  <c r="C182" i="3"/>
  <c r="B182" i="3" s="1"/>
  <c r="H181" i="3"/>
  <c r="G181" i="3"/>
  <c r="F181" i="3"/>
  <c r="C181" i="3"/>
  <c r="B181" i="3" s="1"/>
  <c r="H180" i="3"/>
  <c r="G180" i="3"/>
  <c r="F180" i="3"/>
  <c r="C180" i="3"/>
  <c r="B180" i="3" s="1"/>
  <c r="H179" i="3"/>
  <c r="G179" i="3"/>
  <c r="F179" i="3"/>
  <c r="C179" i="3"/>
  <c r="A179" i="3" s="1"/>
  <c r="H178" i="3"/>
  <c r="G178" i="3"/>
  <c r="F178" i="3"/>
  <c r="C178" i="3"/>
  <c r="B178" i="3" s="1"/>
  <c r="H177" i="3"/>
  <c r="G177" i="3"/>
  <c r="F177" i="3"/>
  <c r="D177" i="3" s="1"/>
  <c r="C177" i="3"/>
  <c r="B177" i="3" s="1"/>
  <c r="H176" i="3"/>
  <c r="G176" i="3"/>
  <c r="F176" i="3"/>
  <c r="C176" i="3"/>
  <c r="B176" i="3" s="1"/>
  <c r="H175" i="3"/>
  <c r="G175" i="3"/>
  <c r="F175" i="3"/>
  <c r="D175" i="3" s="1"/>
  <c r="C175" i="3"/>
  <c r="B175" i="3" s="1"/>
  <c r="H174" i="3"/>
  <c r="G174" i="3"/>
  <c r="F174" i="3"/>
  <c r="C174" i="3"/>
  <c r="B174" i="3" s="1"/>
  <c r="H173" i="3"/>
  <c r="G173" i="3"/>
  <c r="F173" i="3"/>
  <c r="C173" i="3"/>
  <c r="A173" i="3" s="1"/>
  <c r="H172" i="3"/>
  <c r="G172" i="3"/>
  <c r="F172" i="3"/>
  <c r="C172" i="3"/>
  <c r="B172" i="3" s="1"/>
  <c r="H171" i="3"/>
  <c r="G171" i="3"/>
  <c r="F171" i="3"/>
  <c r="C171" i="3"/>
  <c r="B171" i="3" s="1"/>
  <c r="H169" i="3"/>
  <c r="G169" i="3"/>
  <c r="F169" i="3"/>
  <c r="C169" i="3"/>
  <c r="B169" i="3" s="1"/>
  <c r="H168" i="3"/>
  <c r="G168" i="3"/>
  <c r="F168" i="3"/>
  <c r="C168" i="3"/>
  <c r="A168" i="3" s="1"/>
  <c r="H167" i="3"/>
  <c r="G167" i="3"/>
  <c r="F167" i="3"/>
  <c r="C167" i="3"/>
  <c r="B167" i="3" s="1"/>
  <c r="H166" i="3"/>
  <c r="G166" i="3"/>
  <c r="F166" i="3"/>
  <c r="C166" i="3"/>
  <c r="A166" i="3" s="1"/>
  <c r="H165" i="3"/>
  <c r="G165" i="3"/>
  <c r="F165" i="3"/>
  <c r="C165" i="3"/>
  <c r="B165" i="3" s="1"/>
  <c r="H164" i="3"/>
  <c r="G164" i="3"/>
  <c r="F164" i="3"/>
  <c r="C164" i="3"/>
  <c r="B164" i="3" s="1"/>
  <c r="H163" i="3"/>
  <c r="G163" i="3"/>
  <c r="F163" i="3"/>
  <c r="C163" i="3"/>
  <c r="B163" i="3" s="1"/>
  <c r="H162" i="3"/>
  <c r="G162" i="3"/>
  <c r="F162" i="3"/>
  <c r="C162" i="3"/>
  <c r="B162" i="3" s="1"/>
  <c r="H161" i="3"/>
  <c r="G161" i="3"/>
  <c r="F161" i="3"/>
  <c r="C161" i="3"/>
  <c r="B161" i="3" s="1"/>
  <c r="H160" i="3"/>
  <c r="G160" i="3"/>
  <c r="F160" i="3"/>
  <c r="C160" i="3"/>
  <c r="A160" i="3" s="1"/>
  <c r="H159" i="3"/>
  <c r="G159" i="3"/>
  <c r="F159" i="3"/>
  <c r="C159" i="3"/>
  <c r="B159" i="3" s="1"/>
  <c r="H158" i="3"/>
  <c r="G158" i="3"/>
  <c r="F158" i="3"/>
  <c r="C158" i="3"/>
  <c r="B158" i="3" s="1"/>
  <c r="H156" i="3"/>
  <c r="G156" i="3"/>
  <c r="F156" i="3"/>
  <c r="C156" i="3"/>
  <c r="B156" i="3" s="1"/>
  <c r="H155" i="3"/>
  <c r="G155" i="3"/>
  <c r="F155" i="3"/>
  <c r="C155" i="3"/>
  <c r="A155" i="3" s="1"/>
  <c r="H154" i="3"/>
  <c r="G154" i="3"/>
  <c r="F154" i="3"/>
  <c r="C154" i="3"/>
  <c r="B154" i="3" s="1"/>
  <c r="H153" i="3"/>
  <c r="G153" i="3"/>
  <c r="F153" i="3"/>
  <c r="C153" i="3"/>
  <c r="A153" i="3" s="1"/>
  <c r="H152" i="3"/>
  <c r="G152" i="3"/>
  <c r="F152" i="3"/>
  <c r="C152" i="3"/>
  <c r="B152" i="3" s="1"/>
  <c r="H151" i="3"/>
  <c r="G151" i="3"/>
  <c r="F151" i="3"/>
  <c r="D151" i="3" s="1"/>
  <c r="C151" i="3"/>
  <c r="B151" i="3" s="1"/>
  <c r="H150" i="3"/>
  <c r="G150" i="3"/>
  <c r="F150" i="3"/>
  <c r="C150" i="3"/>
  <c r="A150" i="3" s="1"/>
  <c r="H149" i="3"/>
  <c r="G149" i="3"/>
  <c r="F149" i="3"/>
  <c r="D149" i="3" s="1"/>
  <c r="C149" i="3"/>
  <c r="B149" i="3" s="1"/>
  <c r="H148" i="3"/>
  <c r="G148" i="3"/>
  <c r="F148" i="3"/>
  <c r="C148" i="3"/>
  <c r="B148" i="3" s="1"/>
  <c r="H147" i="3"/>
  <c r="G147" i="3"/>
  <c r="F147" i="3"/>
  <c r="D147" i="3" s="1"/>
  <c r="C147" i="3"/>
  <c r="A147" i="3" s="1"/>
  <c r="H146" i="3"/>
  <c r="G146" i="3"/>
  <c r="F146" i="3"/>
  <c r="C146" i="3"/>
  <c r="B146" i="3" s="1"/>
  <c r="H145" i="3"/>
  <c r="G145" i="3"/>
  <c r="F145" i="3"/>
  <c r="C145" i="3"/>
  <c r="B145" i="3" s="1"/>
  <c r="H143" i="3"/>
  <c r="G143" i="3"/>
  <c r="F143" i="3"/>
  <c r="C143" i="3"/>
  <c r="B143" i="3" s="1"/>
  <c r="H142" i="3"/>
  <c r="G142" i="3"/>
  <c r="F142" i="3"/>
  <c r="C142" i="3"/>
  <c r="B142" i="3" s="1"/>
  <c r="H141" i="3"/>
  <c r="G141" i="3"/>
  <c r="F141" i="3"/>
  <c r="C141" i="3"/>
  <c r="B141" i="3" s="1"/>
  <c r="H140" i="3"/>
  <c r="G140" i="3"/>
  <c r="F140" i="3"/>
  <c r="C140" i="3"/>
  <c r="A140" i="3" s="1"/>
  <c r="H139" i="3"/>
  <c r="G139" i="3"/>
  <c r="F139" i="3"/>
  <c r="C139" i="3"/>
  <c r="B139" i="3" s="1"/>
  <c r="H138" i="3"/>
  <c r="G138" i="3"/>
  <c r="F138" i="3"/>
  <c r="C138" i="3"/>
  <c r="B138" i="3" s="1"/>
  <c r="H137" i="3"/>
  <c r="G137" i="3"/>
  <c r="F137" i="3"/>
  <c r="C137" i="3"/>
  <c r="A137" i="3" s="1"/>
  <c r="H136" i="3"/>
  <c r="G136" i="3"/>
  <c r="F136" i="3"/>
  <c r="C136" i="3"/>
  <c r="B136" i="3" s="1"/>
  <c r="H135" i="3"/>
  <c r="G135" i="3"/>
  <c r="F135" i="3"/>
  <c r="C135" i="3"/>
  <c r="A135" i="3" s="1"/>
  <c r="H134" i="3"/>
  <c r="G134" i="3"/>
  <c r="F134" i="3"/>
  <c r="C134" i="3"/>
  <c r="A134" i="3" s="1"/>
  <c r="H133" i="3"/>
  <c r="G133" i="3"/>
  <c r="F133" i="3"/>
  <c r="C133" i="3"/>
  <c r="B133" i="3" s="1"/>
  <c r="H132" i="3"/>
  <c r="G132" i="3"/>
  <c r="F132" i="3"/>
  <c r="C132" i="3"/>
  <c r="B132" i="3" s="1"/>
  <c r="H130" i="3"/>
  <c r="G130" i="3"/>
  <c r="F130" i="3"/>
  <c r="C130" i="3"/>
  <c r="B130" i="3" s="1"/>
  <c r="H129" i="3"/>
  <c r="G129" i="3"/>
  <c r="F129" i="3"/>
  <c r="C129" i="3"/>
  <c r="B129" i="3" s="1"/>
  <c r="H128" i="3"/>
  <c r="G128" i="3"/>
  <c r="F128" i="3"/>
  <c r="C128" i="3"/>
  <c r="B128" i="3" s="1"/>
  <c r="H127" i="3"/>
  <c r="G127" i="3"/>
  <c r="F127" i="3"/>
  <c r="C127" i="3"/>
  <c r="A127" i="3" s="1"/>
  <c r="H126" i="3"/>
  <c r="G126" i="3"/>
  <c r="F126" i="3"/>
  <c r="C126" i="3"/>
  <c r="B126" i="3" s="1"/>
  <c r="H125" i="3"/>
  <c r="G125" i="3"/>
  <c r="F125" i="3"/>
  <c r="C125" i="3"/>
  <c r="B125" i="3" s="1"/>
  <c r="H124" i="3"/>
  <c r="G124" i="3"/>
  <c r="F124" i="3"/>
  <c r="C124" i="3"/>
  <c r="B124" i="3" s="1"/>
  <c r="H123" i="3"/>
  <c r="G123" i="3"/>
  <c r="F123" i="3"/>
  <c r="C123" i="3"/>
  <c r="B123" i="3" s="1"/>
  <c r="H122" i="3"/>
  <c r="G122" i="3"/>
  <c r="F122" i="3"/>
  <c r="C122" i="3"/>
  <c r="B122" i="3" s="1"/>
  <c r="H121" i="3"/>
  <c r="G121" i="3"/>
  <c r="F121" i="3"/>
  <c r="D121" i="3" s="1"/>
  <c r="C121" i="3"/>
  <c r="A121" i="3" s="1"/>
  <c r="H120" i="3"/>
  <c r="G120" i="3"/>
  <c r="F120" i="3"/>
  <c r="C120" i="3"/>
  <c r="B120" i="3" s="1"/>
  <c r="H119" i="3"/>
  <c r="G119" i="3"/>
  <c r="F119" i="3"/>
  <c r="C119" i="3"/>
  <c r="B119" i="3" s="1"/>
  <c r="H117" i="3"/>
  <c r="G117" i="3"/>
  <c r="F117" i="3"/>
  <c r="C117" i="3"/>
  <c r="B117" i="3" s="1"/>
  <c r="H116" i="3"/>
  <c r="G116" i="3"/>
  <c r="F116" i="3"/>
  <c r="C116" i="3"/>
  <c r="A116" i="3" s="1"/>
  <c r="H115" i="3"/>
  <c r="G115" i="3"/>
  <c r="F115" i="3"/>
  <c r="C115" i="3"/>
  <c r="B115" i="3" s="1"/>
  <c r="H114" i="3"/>
  <c r="G114" i="3"/>
  <c r="F114" i="3"/>
  <c r="C114" i="3"/>
  <c r="A114" i="3" s="1"/>
  <c r="H113" i="3"/>
  <c r="G113" i="3"/>
  <c r="F113" i="3"/>
  <c r="C113" i="3"/>
  <c r="B113" i="3" s="1"/>
  <c r="H112" i="3"/>
  <c r="G112" i="3"/>
  <c r="F112" i="3"/>
  <c r="D112" i="3" s="1"/>
  <c r="C112" i="3"/>
  <c r="B112" i="3" s="1"/>
  <c r="H111" i="3"/>
  <c r="G111" i="3"/>
  <c r="F111" i="3"/>
  <c r="C111" i="3"/>
  <c r="B111" i="3" s="1"/>
  <c r="H110" i="3"/>
  <c r="G110" i="3"/>
  <c r="F110" i="3"/>
  <c r="C110" i="3"/>
  <c r="B110" i="3" s="1"/>
  <c r="H109" i="3"/>
  <c r="G109" i="3"/>
  <c r="F109" i="3"/>
  <c r="C109" i="3"/>
  <c r="A109" i="3" s="1"/>
  <c r="H108" i="3"/>
  <c r="G108" i="3"/>
  <c r="F108" i="3"/>
  <c r="C108" i="3"/>
  <c r="A108" i="3" s="1"/>
  <c r="H107" i="3"/>
  <c r="G107" i="3"/>
  <c r="F107" i="3"/>
  <c r="C107" i="3"/>
  <c r="B107" i="3" s="1"/>
  <c r="H106" i="3"/>
  <c r="G106" i="3"/>
  <c r="F106" i="3"/>
  <c r="C106" i="3"/>
  <c r="B106" i="3" s="1"/>
  <c r="H104" i="3"/>
  <c r="G104" i="3"/>
  <c r="F104" i="3"/>
  <c r="C104" i="3"/>
  <c r="B104" i="3" s="1"/>
  <c r="H103" i="3"/>
  <c r="G103" i="3"/>
  <c r="F103" i="3"/>
  <c r="C103" i="3"/>
  <c r="A103" i="3" s="1"/>
  <c r="H102" i="3"/>
  <c r="G102" i="3"/>
  <c r="F102" i="3"/>
  <c r="C102" i="3"/>
  <c r="B102" i="3" s="1"/>
  <c r="H101" i="3"/>
  <c r="G101" i="3"/>
  <c r="F101" i="3"/>
  <c r="C101" i="3"/>
  <c r="A101" i="3" s="1"/>
  <c r="H100" i="3"/>
  <c r="G100" i="3"/>
  <c r="F100" i="3"/>
  <c r="C100" i="3"/>
  <c r="B100" i="3" s="1"/>
  <c r="H99" i="3"/>
  <c r="G99" i="3"/>
  <c r="F99" i="3"/>
  <c r="C99" i="3"/>
  <c r="B99" i="3" s="1"/>
  <c r="H98" i="3"/>
  <c r="G98" i="3"/>
  <c r="F98" i="3"/>
  <c r="C98" i="3"/>
  <c r="A98" i="3" s="1"/>
  <c r="H97" i="3"/>
  <c r="G97" i="3"/>
  <c r="F97" i="3"/>
  <c r="C97" i="3"/>
  <c r="B97" i="3" s="1"/>
  <c r="H96" i="3"/>
  <c r="G96" i="3"/>
  <c r="F96" i="3"/>
  <c r="C96" i="3"/>
  <c r="B96" i="3" s="1"/>
  <c r="H95" i="3"/>
  <c r="G95" i="3"/>
  <c r="F95" i="3"/>
  <c r="C95" i="3"/>
  <c r="A95" i="3" s="1"/>
  <c r="H94" i="3"/>
  <c r="G94" i="3"/>
  <c r="F94" i="3"/>
  <c r="C94" i="3"/>
  <c r="B94" i="3" s="1"/>
  <c r="H93" i="3"/>
  <c r="G93" i="3"/>
  <c r="F93" i="3"/>
  <c r="C93" i="3"/>
  <c r="B93" i="3" s="1"/>
  <c r="H91" i="3"/>
  <c r="G91" i="3"/>
  <c r="F91" i="3"/>
  <c r="D91" i="3" s="1"/>
  <c r="C91" i="3"/>
  <c r="B91" i="3" s="1"/>
  <c r="H90" i="3"/>
  <c r="G90" i="3"/>
  <c r="F90" i="3"/>
  <c r="C90" i="3"/>
  <c r="B90" i="3" s="1"/>
  <c r="H89" i="3"/>
  <c r="G89" i="3"/>
  <c r="F89" i="3"/>
  <c r="C89" i="3"/>
  <c r="B89" i="3" s="1"/>
  <c r="H88" i="3"/>
  <c r="G88" i="3"/>
  <c r="F88" i="3"/>
  <c r="C88" i="3"/>
  <c r="A88" i="3" s="1"/>
  <c r="H87" i="3"/>
  <c r="G87" i="3"/>
  <c r="F87" i="3"/>
  <c r="C87" i="3"/>
  <c r="B87" i="3" s="1"/>
  <c r="H86" i="3"/>
  <c r="G86" i="3"/>
  <c r="F86" i="3"/>
  <c r="D86" i="3" s="1"/>
  <c r="C86" i="3"/>
  <c r="B86" i="3" s="1"/>
  <c r="H85" i="3"/>
  <c r="G85" i="3"/>
  <c r="F85" i="3"/>
  <c r="C85" i="3"/>
  <c r="A85" i="3" s="1"/>
  <c r="H84" i="3"/>
  <c r="G84" i="3"/>
  <c r="F84" i="3"/>
  <c r="D84" i="3" s="1"/>
  <c r="C84" i="3"/>
  <c r="B84" i="3" s="1"/>
  <c r="H83" i="3"/>
  <c r="G83" i="3"/>
  <c r="F83" i="3"/>
  <c r="C83" i="3"/>
  <c r="B83" i="3" s="1"/>
  <c r="H82" i="3"/>
  <c r="G82" i="3"/>
  <c r="F82" i="3"/>
  <c r="D82" i="3" s="1"/>
  <c r="C82" i="3"/>
  <c r="A82" i="3" s="1"/>
  <c r="H81" i="3"/>
  <c r="G81" i="3"/>
  <c r="F81" i="3"/>
  <c r="C81" i="3"/>
  <c r="B81" i="3" s="1"/>
  <c r="H80" i="3"/>
  <c r="G80" i="3"/>
  <c r="F80" i="3"/>
  <c r="C80" i="3"/>
  <c r="B80" i="3" s="1"/>
  <c r="H78" i="3"/>
  <c r="G78" i="3"/>
  <c r="F78" i="3"/>
  <c r="C78" i="3"/>
  <c r="B78" i="3" s="1"/>
  <c r="H77" i="3"/>
  <c r="G77" i="3"/>
  <c r="F77" i="3"/>
  <c r="C77" i="3"/>
  <c r="B77" i="3" s="1"/>
  <c r="H76" i="3"/>
  <c r="G76" i="3"/>
  <c r="F76" i="3"/>
  <c r="C76" i="3"/>
  <c r="B76" i="3" s="1"/>
  <c r="H75" i="3"/>
  <c r="G75" i="3"/>
  <c r="F75" i="3"/>
  <c r="C75" i="3"/>
  <c r="A75" i="3" s="1"/>
  <c r="H74" i="3"/>
  <c r="G74" i="3"/>
  <c r="F74" i="3"/>
  <c r="C74" i="3"/>
  <c r="B74" i="3" s="1"/>
  <c r="H73" i="3"/>
  <c r="G73" i="3"/>
  <c r="F73" i="3"/>
  <c r="C73" i="3"/>
  <c r="B73" i="3" s="1"/>
  <c r="H72" i="3"/>
  <c r="G72" i="3"/>
  <c r="F72" i="3"/>
  <c r="C72" i="3"/>
  <c r="B72" i="3" s="1"/>
  <c r="H71" i="3"/>
  <c r="G71" i="3"/>
  <c r="F71" i="3"/>
  <c r="C71" i="3"/>
  <c r="B71" i="3" s="1"/>
  <c r="H70" i="3"/>
  <c r="G70" i="3"/>
  <c r="F70" i="3"/>
  <c r="C70" i="3"/>
  <c r="A70" i="3" s="1"/>
  <c r="H69" i="3"/>
  <c r="G69" i="3"/>
  <c r="F69" i="3"/>
  <c r="C69" i="3"/>
  <c r="A69" i="3" s="1"/>
  <c r="H68" i="3"/>
  <c r="G68" i="3"/>
  <c r="F68" i="3"/>
  <c r="C68" i="3"/>
  <c r="B68" i="3" s="1"/>
  <c r="H67" i="3"/>
  <c r="G67" i="3"/>
  <c r="F67" i="3"/>
  <c r="C67" i="3"/>
  <c r="B67" i="3" s="1"/>
  <c r="H65" i="3"/>
  <c r="G65" i="3"/>
  <c r="F65" i="3"/>
  <c r="C65" i="3"/>
  <c r="B65" i="3" s="1"/>
  <c r="H64" i="3"/>
  <c r="G64" i="3"/>
  <c r="F64" i="3"/>
  <c r="C64" i="3"/>
  <c r="A64" i="3" s="1"/>
  <c r="H63" i="3"/>
  <c r="G63" i="3"/>
  <c r="F63" i="3"/>
  <c r="C63" i="3"/>
  <c r="B63" i="3" s="1"/>
  <c r="H62" i="3"/>
  <c r="G62" i="3"/>
  <c r="F62" i="3"/>
  <c r="C62" i="3"/>
  <c r="A62" i="3" s="1"/>
  <c r="H61" i="3"/>
  <c r="G61" i="3"/>
  <c r="F61" i="3"/>
  <c r="C61" i="3"/>
  <c r="B61" i="3" s="1"/>
  <c r="H60" i="3"/>
  <c r="G60" i="3"/>
  <c r="F60" i="3"/>
  <c r="C60" i="3"/>
  <c r="B60" i="3" s="1"/>
  <c r="H59" i="3"/>
  <c r="G59" i="3"/>
  <c r="F59" i="3"/>
  <c r="C59" i="3"/>
  <c r="B59" i="3" s="1"/>
  <c r="H58" i="3"/>
  <c r="G58" i="3"/>
  <c r="F58" i="3"/>
  <c r="C58" i="3"/>
  <c r="B58" i="3" s="1"/>
  <c r="H57" i="3"/>
  <c r="G57" i="3"/>
  <c r="F57" i="3"/>
  <c r="C57" i="3"/>
  <c r="B57" i="3" s="1"/>
  <c r="H56" i="3"/>
  <c r="G56" i="3"/>
  <c r="F56" i="3"/>
  <c r="D56" i="3" s="1"/>
  <c r="C56" i="3"/>
  <c r="A56" i="3" s="1"/>
  <c r="H55" i="3"/>
  <c r="G55" i="3"/>
  <c r="F55" i="3"/>
  <c r="C55" i="3"/>
  <c r="B55" i="3" s="1"/>
  <c r="H54" i="3"/>
  <c r="G54" i="3"/>
  <c r="F54" i="3"/>
  <c r="C54" i="3"/>
  <c r="B54" i="3" s="1"/>
  <c r="H52" i="3"/>
  <c r="G52" i="3"/>
  <c r="F52" i="3"/>
  <c r="C52" i="3"/>
  <c r="B52" i="3" s="1"/>
  <c r="H51" i="3"/>
  <c r="G51" i="3"/>
  <c r="F51" i="3"/>
  <c r="C51" i="3"/>
  <c r="A51" i="3" s="1"/>
  <c r="H50" i="3"/>
  <c r="G50" i="3"/>
  <c r="F50" i="3"/>
  <c r="C50" i="3"/>
  <c r="B50" i="3" s="1"/>
  <c r="H49" i="3"/>
  <c r="G49" i="3"/>
  <c r="F49" i="3"/>
  <c r="C49" i="3"/>
  <c r="A49" i="3" s="1"/>
  <c r="H48" i="3"/>
  <c r="G48" i="3"/>
  <c r="F48" i="3"/>
  <c r="C48" i="3"/>
  <c r="B48" i="3" s="1"/>
  <c r="H47" i="3"/>
  <c r="G47" i="3"/>
  <c r="F47" i="3"/>
  <c r="D47" i="3" s="1"/>
  <c r="C47" i="3"/>
  <c r="B47" i="3" s="1"/>
  <c r="H46" i="3"/>
  <c r="G46" i="3"/>
  <c r="F46" i="3"/>
  <c r="C46" i="3"/>
  <c r="A46" i="3" s="1"/>
  <c r="H45" i="3"/>
  <c r="G45" i="3"/>
  <c r="F45" i="3"/>
  <c r="D45" i="3" s="1"/>
  <c r="C45" i="3"/>
  <c r="B45" i="3" s="1"/>
  <c r="H44" i="3"/>
  <c r="G44" i="3"/>
  <c r="F44" i="3"/>
  <c r="C44" i="3"/>
  <c r="B44" i="3" s="1"/>
  <c r="H43" i="3"/>
  <c r="G43" i="3"/>
  <c r="F43" i="3"/>
  <c r="C43" i="3"/>
  <c r="A43" i="3" s="1"/>
  <c r="H42" i="3"/>
  <c r="G42" i="3"/>
  <c r="F42" i="3"/>
  <c r="C42" i="3"/>
  <c r="B42" i="3" s="1"/>
  <c r="H41" i="3"/>
  <c r="G41" i="3"/>
  <c r="F41" i="3"/>
  <c r="C41" i="3"/>
  <c r="B41" i="3" s="1"/>
  <c r="H39" i="3"/>
  <c r="G39" i="3"/>
  <c r="F39" i="3"/>
  <c r="C39" i="3"/>
  <c r="B39" i="3" s="1"/>
  <c r="H38" i="3"/>
  <c r="G38" i="3"/>
  <c r="F38" i="3"/>
  <c r="C38" i="3"/>
  <c r="B38" i="3" s="1"/>
  <c r="H37" i="3"/>
  <c r="G37" i="3"/>
  <c r="F37" i="3"/>
  <c r="C37" i="3"/>
  <c r="B37" i="3" s="1"/>
  <c r="H36" i="3"/>
  <c r="G36" i="3"/>
  <c r="F36" i="3"/>
  <c r="C36" i="3"/>
  <c r="A36" i="3" s="1"/>
  <c r="H35" i="3"/>
  <c r="G35" i="3"/>
  <c r="F35" i="3"/>
  <c r="C35" i="3"/>
  <c r="B35" i="3" s="1"/>
  <c r="H34" i="3"/>
  <c r="G34" i="3"/>
  <c r="F34" i="3"/>
  <c r="C34" i="3"/>
  <c r="B34" i="3" s="1"/>
  <c r="H33" i="3"/>
  <c r="G33" i="3"/>
  <c r="F33" i="3"/>
  <c r="C33" i="3"/>
  <c r="A33" i="3" s="1"/>
  <c r="H32" i="3"/>
  <c r="G32" i="3"/>
  <c r="F32" i="3"/>
  <c r="C32" i="3"/>
  <c r="B32" i="3" s="1"/>
  <c r="H31" i="3"/>
  <c r="G31" i="3"/>
  <c r="F31" i="3"/>
  <c r="C31" i="3"/>
  <c r="A31" i="3" s="1"/>
  <c r="H30" i="3"/>
  <c r="G30" i="3"/>
  <c r="F30" i="3"/>
  <c r="C30" i="3"/>
  <c r="A30" i="3" s="1"/>
  <c r="H29" i="3"/>
  <c r="G29" i="3"/>
  <c r="F29" i="3"/>
  <c r="C29" i="3"/>
  <c r="B29" i="3" s="1"/>
  <c r="H28" i="3"/>
  <c r="G28" i="3"/>
  <c r="F28" i="3"/>
  <c r="C28" i="3"/>
  <c r="B28" i="3" s="1"/>
  <c r="H26" i="3"/>
  <c r="G26" i="3"/>
  <c r="F26" i="3"/>
  <c r="C26" i="3"/>
  <c r="B26" i="3" s="1"/>
  <c r="H25" i="3"/>
  <c r="G25" i="3"/>
  <c r="F25" i="3"/>
  <c r="C25" i="3"/>
  <c r="B25" i="3" s="1"/>
  <c r="H24" i="3"/>
  <c r="G24" i="3"/>
  <c r="F24" i="3"/>
  <c r="C24" i="3"/>
  <c r="B24" i="3" s="1"/>
  <c r="H23" i="3"/>
  <c r="G23" i="3"/>
  <c r="F23" i="3"/>
  <c r="C23" i="3"/>
  <c r="A23" i="3" s="1"/>
  <c r="H22" i="3"/>
  <c r="G22" i="3"/>
  <c r="F22" i="3"/>
  <c r="C22" i="3"/>
  <c r="B22" i="3" s="1"/>
  <c r="H21" i="3"/>
  <c r="G21" i="3"/>
  <c r="F21" i="3"/>
  <c r="C21" i="3"/>
  <c r="B21" i="3" s="1"/>
  <c r="H20" i="3"/>
  <c r="G20" i="3"/>
  <c r="F20" i="3"/>
  <c r="C20" i="3"/>
  <c r="B20" i="3" s="1"/>
  <c r="H19" i="3"/>
  <c r="G19" i="3"/>
  <c r="F19" i="3"/>
  <c r="C19" i="3"/>
  <c r="B19" i="3" s="1"/>
  <c r="H18" i="3"/>
  <c r="G18" i="3"/>
  <c r="F18" i="3"/>
  <c r="C18" i="3"/>
  <c r="B18" i="3" s="1"/>
  <c r="H17" i="3"/>
  <c r="G17" i="3"/>
  <c r="F17" i="3"/>
  <c r="C17" i="3"/>
  <c r="A17" i="3" s="1"/>
  <c r="H16" i="3"/>
  <c r="G16" i="3"/>
  <c r="F16" i="3"/>
  <c r="C16" i="3"/>
  <c r="B16" i="3" s="1"/>
  <c r="H15" i="3"/>
  <c r="G15" i="3"/>
  <c r="F15" i="3"/>
  <c r="C15" i="3"/>
  <c r="B15" i="3" s="1"/>
  <c r="H13" i="3"/>
  <c r="G13" i="3"/>
  <c r="F13" i="3"/>
  <c r="C13" i="3"/>
  <c r="B13" i="3" s="1"/>
  <c r="H12" i="3"/>
  <c r="G12" i="3"/>
  <c r="F12" i="3"/>
  <c r="C12" i="3"/>
  <c r="A12" i="3" s="1"/>
  <c r="H11" i="3"/>
  <c r="G11" i="3"/>
  <c r="F11" i="3"/>
  <c r="C11" i="3"/>
  <c r="B11" i="3" s="1"/>
  <c r="H10" i="3"/>
  <c r="F10" i="3"/>
  <c r="C10" i="3"/>
  <c r="B10" i="3" s="1"/>
  <c r="H9" i="3"/>
  <c r="G9" i="3"/>
  <c r="F9" i="3"/>
  <c r="C9" i="3"/>
  <c r="B9" i="3" s="1"/>
  <c r="H8" i="3"/>
  <c r="G8" i="3"/>
  <c r="F8" i="3"/>
  <c r="D8" i="3" s="1"/>
  <c r="C8" i="3"/>
  <c r="B8" i="3" s="1"/>
  <c r="H7" i="3"/>
  <c r="G7" i="3"/>
  <c r="F7" i="3"/>
  <c r="C7" i="3"/>
  <c r="B7" i="3" s="1"/>
  <c r="H6" i="3"/>
  <c r="G6" i="3"/>
  <c r="F6" i="3"/>
  <c r="D6" i="3" s="1"/>
  <c r="C6" i="3"/>
  <c r="B6" i="3" s="1"/>
  <c r="H5" i="3"/>
  <c r="G5" i="3"/>
  <c r="F5" i="3"/>
  <c r="C5" i="3"/>
  <c r="B5" i="3" s="1"/>
  <c r="H4" i="3"/>
  <c r="G4" i="3"/>
  <c r="F4" i="3"/>
  <c r="C4" i="3"/>
  <c r="A4" i="3" s="1"/>
  <c r="H3" i="3"/>
  <c r="G3" i="3"/>
  <c r="F3" i="3"/>
  <c r="C3" i="3"/>
  <c r="B3" i="3" s="1"/>
  <c r="H2" i="3"/>
  <c r="G2" i="3"/>
  <c r="F2" i="3"/>
  <c r="C2" i="3"/>
  <c r="B2" i="3" s="1"/>
  <c r="M4" i="3" l="1"/>
  <c r="D268" i="3"/>
  <c r="D338" i="3"/>
  <c r="D17" i="3"/>
  <c r="D117" i="3"/>
  <c r="D273" i="3"/>
  <c r="D208" i="3"/>
  <c r="D342" i="3"/>
  <c r="D312" i="3"/>
  <c r="D333" i="3"/>
  <c r="D19" i="3"/>
  <c r="D58" i="3"/>
  <c r="D123" i="3"/>
  <c r="D156" i="3"/>
  <c r="D186" i="3"/>
  <c r="D216" i="3"/>
  <c r="D279" i="3"/>
  <c r="D372" i="3"/>
  <c r="D21" i="3"/>
  <c r="D60" i="3"/>
  <c r="D95" i="3"/>
  <c r="D125" i="3"/>
  <c r="D188" i="3"/>
  <c r="D221" i="3"/>
  <c r="D251" i="3"/>
  <c r="D281" i="3"/>
  <c r="D344" i="3"/>
  <c r="D377" i="3"/>
  <c r="D97" i="3"/>
  <c r="D130" i="3"/>
  <c r="D160" i="3"/>
  <c r="D190" i="3"/>
  <c r="D253" i="3"/>
  <c r="D286" i="3"/>
  <c r="D316" i="3"/>
  <c r="D346" i="3"/>
  <c r="D30" i="3"/>
  <c r="D69" i="3"/>
  <c r="D99" i="3"/>
  <c r="D162" i="3"/>
  <c r="D195" i="3"/>
  <c r="D225" i="3"/>
  <c r="D255" i="3"/>
  <c r="D318" i="3"/>
  <c r="D351" i="3"/>
  <c r="D381" i="3"/>
  <c r="D32" i="3"/>
  <c r="D71" i="3"/>
  <c r="D104" i="3"/>
  <c r="D134" i="3"/>
  <c r="D164" i="3"/>
  <c r="D227" i="3"/>
  <c r="D260" i="3"/>
  <c r="D290" i="3"/>
  <c r="D320" i="3"/>
  <c r="D383" i="3"/>
  <c r="D34" i="3"/>
  <c r="D73" i="3"/>
  <c r="D136" i="3"/>
  <c r="D169" i="3"/>
  <c r="D199" i="3"/>
  <c r="D229" i="3"/>
  <c r="D292" i="3"/>
  <c r="D325" i="3"/>
  <c r="D355" i="3"/>
  <c r="D385" i="3"/>
  <c r="D2" i="3"/>
  <c r="D78" i="3"/>
  <c r="D108" i="3"/>
  <c r="D138" i="3"/>
  <c r="D201" i="3"/>
  <c r="D234" i="3"/>
  <c r="D264" i="3"/>
  <c r="D294" i="3"/>
  <c r="D357" i="3"/>
  <c r="D390" i="3"/>
  <c r="D4" i="3"/>
  <c r="D43" i="3"/>
  <c r="D110" i="3"/>
  <c r="D143" i="3"/>
  <c r="D173" i="3"/>
  <c r="D203" i="3"/>
  <c r="D266" i="3"/>
  <c r="D299" i="3"/>
  <c r="D329" i="3"/>
  <c r="D359" i="3"/>
  <c r="D5" i="3"/>
  <c r="D18" i="3"/>
  <c r="D31" i="3"/>
  <c r="D44" i="3"/>
  <c r="D57" i="3"/>
  <c r="D70" i="3"/>
  <c r="D83" i="3"/>
  <c r="D96" i="3"/>
  <c r="D109" i="3"/>
  <c r="D122" i="3"/>
  <c r="D135" i="3"/>
  <c r="D148" i="3"/>
  <c r="D161" i="3"/>
  <c r="D174" i="3"/>
  <c r="D187" i="3"/>
  <c r="D200" i="3"/>
  <c r="D213" i="3"/>
  <c r="D226" i="3"/>
  <c r="D239" i="3"/>
  <c r="D252" i="3"/>
  <c r="D265" i="3"/>
  <c r="D278" i="3"/>
  <c r="D291" i="3"/>
  <c r="D304" i="3"/>
  <c r="D317" i="3"/>
  <c r="D330" i="3"/>
  <c r="D343" i="3"/>
  <c r="D356" i="3"/>
  <c r="D369" i="3"/>
  <c r="D382" i="3"/>
  <c r="D33" i="3"/>
  <c r="D111" i="3"/>
  <c r="D189" i="3"/>
  <c r="D267" i="3"/>
  <c r="D345" i="3"/>
  <c r="D9" i="3"/>
  <c r="D22" i="3"/>
  <c r="D35" i="3"/>
  <c r="D48" i="3"/>
  <c r="D61" i="3"/>
  <c r="D74" i="3"/>
  <c r="D87" i="3"/>
  <c r="D100" i="3"/>
  <c r="D113" i="3"/>
  <c r="D126" i="3"/>
  <c r="D139" i="3"/>
  <c r="D152" i="3"/>
  <c r="D165" i="3"/>
  <c r="D178" i="3"/>
  <c r="D191" i="3"/>
  <c r="D204" i="3"/>
  <c r="D217" i="3"/>
  <c r="D230" i="3"/>
  <c r="D243" i="3"/>
  <c r="D256" i="3"/>
  <c r="D269" i="3"/>
  <c r="D282" i="3"/>
  <c r="D295" i="3"/>
  <c r="D308" i="3"/>
  <c r="D321" i="3"/>
  <c r="D334" i="3"/>
  <c r="D347" i="3"/>
  <c r="D360" i="3"/>
  <c r="D373" i="3"/>
  <c r="D386" i="3"/>
  <c r="D72" i="3"/>
  <c r="D137" i="3"/>
  <c r="D215" i="3"/>
  <c r="D280" i="3"/>
  <c r="D358" i="3"/>
  <c r="D10" i="3"/>
  <c r="D23" i="3"/>
  <c r="D36" i="3"/>
  <c r="D49" i="3"/>
  <c r="D62" i="3"/>
  <c r="D75" i="3"/>
  <c r="D88" i="3"/>
  <c r="D101" i="3"/>
  <c r="D114" i="3"/>
  <c r="D127" i="3"/>
  <c r="D140" i="3"/>
  <c r="D153" i="3"/>
  <c r="D166" i="3"/>
  <c r="D179" i="3"/>
  <c r="D192" i="3"/>
  <c r="D205" i="3"/>
  <c r="D218" i="3"/>
  <c r="D231" i="3"/>
  <c r="D244" i="3"/>
  <c r="D257" i="3"/>
  <c r="D270" i="3"/>
  <c r="D283" i="3"/>
  <c r="D296" i="3"/>
  <c r="D309" i="3"/>
  <c r="D322" i="3"/>
  <c r="D335" i="3"/>
  <c r="D348" i="3"/>
  <c r="D361" i="3"/>
  <c r="D374" i="3"/>
  <c r="D387" i="3"/>
  <c r="D7" i="3"/>
  <c r="D59" i="3"/>
  <c r="D150" i="3"/>
  <c r="D228" i="3"/>
  <c r="D293" i="3"/>
  <c r="D371" i="3"/>
  <c r="D11" i="3"/>
  <c r="D24" i="3"/>
  <c r="D37" i="3"/>
  <c r="D50" i="3"/>
  <c r="D63" i="3"/>
  <c r="D76" i="3"/>
  <c r="D89" i="3"/>
  <c r="D102" i="3"/>
  <c r="D115" i="3"/>
  <c r="D128" i="3"/>
  <c r="D141" i="3"/>
  <c r="D154" i="3"/>
  <c r="D167" i="3"/>
  <c r="D180" i="3"/>
  <c r="D193" i="3"/>
  <c r="D206" i="3"/>
  <c r="D219" i="3"/>
  <c r="D232" i="3"/>
  <c r="D245" i="3"/>
  <c r="D258" i="3"/>
  <c r="D271" i="3"/>
  <c r="D284" i="3"/>
  <c r="D297" i="3"/>
  <c r="D310" i="3"/>
  <c r="D323" i="3"/>
  <c r="D336" i="3"/>
  <c r="D349" i="3"/>
  <c r="D362" i="3"/>
  <c r="D375" i="3"/>
  <c r="D388" i="3"/>
  <c r="D20" i="3"/>
  <c r="D98" i="3"/>
  <c r="D176" i="3"/>
  <c r="D332" i="3"/>
  <c r="D12" i="3"/>
  <c r="D25" i="3"/>
  <c r="D38" i="3"/>
  <c r="D51" i="3"/>
  <c r="D64" i="3"/>
  <c r="D77" i="3"/>
  <c r="D90" i="3"/>
  <c r="D103" i="3"/>
  <c r="D116" i="3"/>
  <c r="D129" i="3"/>
  <c r="D142" i="3"/>
  <c r="D155" i="3"/>
  <c r="D168" i="3"/>
  <c r="D181" i="3"/>
  <c r="D194" i="3"/>
  <c r="D207" i="3"/>
  <c r="D220" i="3"/>
  <c r="D233" i="3"/>
  <c r="D246" i="3"/>
  <c r="D259" i="3"/>
  <c r="D272" i="3"/>
  <c r="D285" i="3"/>
  <c r="D298" i="3"/>
  <c r="D311" i="3"/>
  <c r="D324" i="3"/>
  <c r="D337" i="3"/>
  <c r="D350" i="3"/>
  <c r="D363" i="3"/>
  <c r="D376" i="3"/>
  <c r="D389" i="3"/>
  <c r="D319" i="3"/>
  <c r="D46" i="3"/>
  <c r="D85" i="3"/>
  <c r="D124" i="3"/>
  <c r="D163" i="3"/>
  <c r="D202" i="3"/>
  <c r="D241" i="3"/>
  <c r="D254" i="3"/>
  <c r="D306" i="3"/>
  <c r="D384" i="3"/>
  <c r="D13" i="3"/>
  <c r="D26" i="3"/>
  <c r="D39" i="3"/>
  <c r="D52" i="3"/>
  <c r="D65" i="3"/>
  <c r="D15" i="3"/>
  <c r="D28" i="3"/>
  <c r="D41" i="3"/>
  <c r="D54" i="3"/>
  <c r="D67" i="3"/>
  <c r="D80" i="3"/>
  <c r="D93" i="3"/>
  <c r="D106" i="3"/>
  <c r="D119" i="3"/>
  <c r="D132" i="3"/>
  <c r="D145" i="3"/>
  <c r="D158" i="3"/>
  <c r="D171" i="3"/>
  <c r="D184" i="3"/>
  <c r="D197" i="3"/>
  <c r="D210" i="3"/>
  <c r="D223" i="3"/>
  <c r="D236" i="3"/>
  <c r="D249" i="3"/>
  <c r="D262" i="3"/>
  <c r="D275" i="3"/>
  <c r="D288" i="3"/>
  <c r="D301" i="3"/>
  <c r="D314" i="3"/>
  <c r="D327" i="3"/>
  <c r="D340" i="3"/>
  <c r="D353" i="3"/>
  <c r="D366" i="3"/>
  <c r="D379" i="3"/>
  <c r="B70" i="3"/>
  <c r="B311" i="3"/>
  <c r="B324" i="3"/>
  <c r="B239" i="3"/>
  <c r="B241" i="3"/>
  <c r="B291" i="3"/>
  <c r="B109" i="3"/>
  <c r="B220" i="3"/>
  <c r="A226" i="3"/>
  <c r="A104" i="3"/>
  <c r="B345" i="3"/>
  <c r="A382" i="3"/>
  <c r="B384" i="3"/>
  <c r="A176" i="3"/>
  <c r="A72" i="3"/>
  <c r="A187" i="3"/>
  <c r="A122" i="3"/>
  <c r="B244" i="3"/>
  <c r="A350" i="3"/>
  <c r="B116" i="3"/>
  <c r="B135" i="3"/>
  <c r="A246" i="3"/>
  <c r="B348" i="3"/>
  <c r="A38" i="3"/>
  <c r="A174" i="3"/>
  <c r="B361" i="3"/>
  <c r="B280" i="3"/>
  <c r="B179" i="3"/>
  <c r="B309" i="3"/>
  <c r="B49" i="3"/>
  <c r="B283" i="3"/>
  <c r="A364" i="3"/>
  <c r="A5" i="3"/>
  <c r="B137" i="3"/>
  <c r="A312" i="3"/>
  <c r="B12" i="3"/>
  <c r="B75" i="3"/>
  <c r="B140" i="3"/>
  <c r="B205" i="3"/>
  <c r="B257" i="3"/>
  <c r="A317" i="3"/>
  <c r="A18" i="3"/>
  <c r="A83" i="3"/>
  <c r="A142" i="3"/>
  <c r="B207" i="3"/>
  <c r="A260" i="3"/>
  <c r="B31" i="3"/>
  <c r="A208" i="3"/>
  <c r="A278" i="3"/>
  <c r="B33" i="3"/>
  <c r="B101" i="3"/>
  <c r="B153" i="3"/>
  <c r="A213" i="3"/>
  <c r="A330" i="3"/>
  <c r="B387" i="3"/>
  <c r="B36" i="3"/>
  <c r="B103" i="3"/>
  <c r="A156" i="3"/>
  <c r="B343" i="3"/>
  <c r="B46" i="3"/>
  <c r="B51" i="3"/>
  <c r="B85" i="3"/>
  <c r="B155" i="3"/>
  <c r="B189" i="3"/>
  <c r="B259" i="3"/>
  <c r="B293" i="3"/>
  <c r="B363" i="3"/>
  <c r="B254" i="3"/>
  <c r="A20" i="3"/>
  <c r="A52" i="3"/>
  <c r="B88" i="3"/>
  <c r="A124" i="3"/>
  <c r="B192" i="3"/>
  <c r="A228" i="3"/>
  <c r="B296" i="3"/>
  <c r="A332" i="3"/>
  <c r="A57" i="3"/>
  <c r="A90" i="3"/>
  <c r="A161" i="3"/>
  <c r="A194" i="3"/>
  <c r="A265" i="3"/>
  <c r="A298" i="3"/>
  <c r="A369" i="3"/>
  <c r="B23" i="3"/>
  <c r="B127" i="3"/>
  <c r="B231" i="3"/>
  <c r="B335" i="3"/>
  <c r="B150" i="3"/>
  <c r="B358" i="3"/>
  <c r="B64" i="3"/>
  <c r="B98" i="3"/>
  <c r="B168" i="3"/>
  <c r="B202" i="3"/>
  <c r="B272" i="3"/>
  <c r="B306" i="3"/>
  <c r="B376" i="3"/>
  <c r="A13" i="3"/>
  <c r="A65" i="3"/>
  <c r="A117" i="3"/>
  <c r="A169" i="3"/>
  <c r="A221" i="3"/>
  <c r="A273" i="3"/>
  <c r="A325" i="3"/>
  <c r="A377" i="3"/>
  <c r="B17" i="3"/>
  <c r="B69" i="3"/>
  <c r="B121" i="3"/>
  <c r="B173" i="3"/>
  <c r="B225" i="3"/>
  <c r="B277" i="3"/>
  <c r="B329" i="3"/>
  <c r="B381" i="3"/>
  <c r="B316" i="3"/>
  <c r="A39" i="3"/>
  <c r="A143" i="3"/>
  <c r="A247" i="3"/>
  <c r="A351" i="3"/>
  <c r="A25" i="3"/>
  <c r="B43" i="3"/>
  <c r="A59" i="3"/>
  <c r="A77" i="3"/>
  <c r="B95" i="3"/>
  <c r="A111" i="3"/>
  <c r="A129" i="3"/>
  <c r="B147" i="3"/>
  <c r="A163" i="3"/>
  <c r="A181" i="3"/>
  <c r="B199" i="3"/>
  <c r="A215" i="3"/>
  <c r="A233" i="3"/>
  <c r="B251" i="3"/>
  <c r="A267" i="3"/>
  <c r="A285" i="3"/>
  <c r="B303" i="3"/>
  <c r="A319" i="3"/>
  <c r="A337" i="3"/>
  <c r="B355" i="3"/>
  <c r="A371" i="3"/>
  <c r="A389" i="3"/>
  <c r="B4" i="3"/>
  <c r="M13" i="3" s="1"/>
  <c r="A91" i="3"/>
  <c r="A195" i="3"/>
  <c r="A299" i="3"/>
  <c r="A7" i="3"/>
  <c r="A44" i="3"/>
  <c r="A96" i="3"/>
  <c r="A148" i="3"/>
  <c r="A200" i="3"/>
  <c r="A252" i="3"/>
  <c r="A304" i="3"/>
  <c r="A356" i="3"/>
  <c r="B56" i="3"/>
  <c r="B108" i="3"/>
  <c r="B160" i="3"/>
  <c r="B212" i="3"/>
  <c r="B264" i="3"/>
  <c r="B368" i="3"/>
  <c r="A26" i="3"/>
  <c r="B62" i="3"/>
  <c r="A78" i="3"/>
  <c r="B114" i="3"/>
  <c r="A130" i="3"/>
  <c r="B166" i="3"/>
  <c r="A182" i="3"/>
  <c r="B218" i="3"/>
  <c r="A234" i="3"/>
  <c r="B270" i="3"/>
  <c r="A286" i="3"/>
  <c r="B322" i="3"/>
  <c r="A338" i="3"/>
  <c r="B374" i="3"/>
  <c r="A390" i="3"/>
  <c r="B30" i="3"/>
  <c r="M3" i="3" s="1"/>
  <c r="B82" i="3"/>
  <c r="B134" i="3"/>
  <c r="B186" i="3"/>
  <c r="B238" i="3"/>
  <c r="B290" i="3"/>
  <c r="B342" i="3"/>
  <c r="A6" i="3"/>
  <c r="A19" i="3"/>
  <c r="A32" i="3"/>
  <c r="A45" i="3"/>
  <c r="A58" i="3"/>
  <c r="A71" i="3"/>
  <c r="A84" i="3"/>
  <c r="A97" i="3"/>
  <c r="A110" i="3"/>
  <c r="A123" i="3"/>
  <c r="A136" i="3"/>
  <c r="A149" i="3"/>
  <c r="A162" i="3"/>
  <c r="A175" i="3"/>
  <c r="A188" i="3"/>
  <c r="A201" i="3"/>
  <c r="A214" i="3"/>
  <c r="A227" i="3"/>
  <c r="A240" i="3"/>
  <c r="A253" i="3"/>
  <c r="A266" i="3"/>
  <c r="A279" i="3"/>
  <c r="A292" i="3"/>
  <c r="A305" i="3"/>
  <c r="A318" i="3"/>
  <c r="A331" i="3"/>
  <c r="A344" i="3"/>
  <c r="A357" i="3"/>
  <c r="A370" i="3"/>
  <c r="A383" i="3"/>
  <c r="A2" i="3"/>
  <c r="A8" i="3"/>
  <c r="A15" i="3"/>
  <c r="A21" i="3"/>
  <c r="A28" i="3"/>
  <c r="A34" i="3"/>
  <c r="A41" i="3"/>
  <c r="A47" i="3"/>
  <c r="A54" i="3"/>
  <c r="A60" i="3"/>
  <c r="A67" i="3"/>
  <c r="A73" i="3"/>
  <c r="A80" i="3"/>
  <c r="A86" i="3"/>
  <c r="A93" i="3"/>
  <c r="A99" i="3"/>
  <c r="A106" i="3"/>
  <c r="A112" i="3"/>
  <c r="A119" i="3"/>
  <c r="A125" i="3"/>
  <c r="A132" i="3"/>
  <c r="A138" i="3"/>
  <c r="A145" i="3"/>
  <c r="A151" i="3"/>
  <c r="A158" i="3"/>
  <c r="A164" i="3"/>
  <c r="A171" i="3"/>
  <c r="A177" i="3"/>
  <c r="A184" i="3"/>
  <c r="A190" i="3"/>
  <c r="A197" i="3"/>
  <c r="A203" i="3"/>
  <c r="A210" i="3"/>
  <c r="A216" i="3"/>
  <c r="A223" i="3"/>
  <c r="A229" i="3"/>
  <c r="A236" i="3"/>
  <c r="A242" i="3"/>
  <c r="A249" i="3"/>
  <c r="A255" i="3"/>
  <c r="A262" i="3"/>
  <c r="A268" i="3"/>
  <c r="A275" i="3"/>
  <c r="A281" i="3"/>
  <c r="A288" i="3"/>
  <c r="A294" i="3"/>
  <c r="A301" i="3"/>
  <c r="A307" i="3"/>
  <c r="A314" i="3"/>
  <c r="A320" i="3"/>
  <c r="A327" i="3"/>
  <c r="A333" i="3"/>
  <c r="A340" i="3"/>
  <c r="A346" i="3"/>
  <c r="A353" i="3"/>
  <c r="A359" i="3"/>
  <c r="A366" i="3"/>
  <c r="A372" i="3"/>
  <c r="A379" i="3"/>
  <c r="A385" i="3"/>
  <c r="A3" i="3"/>
  <c r="A9" i="3"/>
  <c r="A16" i="3"/>
  <c r="A22" i="3"/>
  <c r="A29" i="3"/>
  <c r="A35" i="3"/>
  <c r="A42" i="3"/>
  <c r="A48" i="3"/>
  <c r="A55" i="3"/>
  <c r="A61" i="3"/>
  <c r="A68" i="3"/>
  <c r="A74" i="3"/>
  <c r="A81" i="3"/>
  <c r="A87" i="3"/>
  <c r="A94" i="3"/>
  <c r="A100" i="3"/>
  <c r="A107" i="3"/>
  <c r="A113" i="3"/>
  <c r="A120" i="3"/>
  <c r="A126" i="3"/>
  <c r="A133" i="3"/>
  <c r="A139" i="3"/>
  <c r="A146" i="3"/>
  <c r="A152" i="3"/>
  <c r="A159" i="3"/>
  <c r="A165" i="3"/>
  <c r="A172" i="3"/>
  <c r="A178" i="3"/>
  <c r="A185" i="3"/>
  <c r="A191" i="3"/>
  <c r="A198" i="3"/>
  <c r="A204" i="3"/>
  <c r="A211" i="3"/>
  <c r="A217" i="3"/>
  <c r="A224" i="3"/>
  <c r="A230" i="3"/>
  <c r="A237" i="3"/>
  <c r="A243" i="3"/>
  <c r="A250" i="3"/>
  <c r="A256" i="3"/>
  <c r="A263" i="3"/>
  <c r="A269" i="3"/>
  <c r="A276" i="3"/>
  <c r="A282" i="3"/>
  <c r="A289" i="3"/>
  <c r="A295" i="3"/>
  <c r="A302" i="3"/>
  <c r="A308" i="3"/>
  <c r="A315" i="3"/>
  <c r="A321" i="3"/>
  <c r="A328" i="3"/>
  <c r="A334" i="3"/>
  <c r="A341" i="3"/>
  <c r="A347" i="3"/>
  <c r="A354" i="3"/>
  <c r="A360" i="3"/>
  <c r="A367" i="3"/>
  <c r="A373" i="3"/>
  <c r="A380" i="3"/>
  <c r="A386" i="3"/>
  <c r="A10" i="3"/>
  <c r="A11" i="3"/>
  <c r="A24" i="3"/>
  <c r="A37" i="3"/>
  <c r="A50" i="3"/>
  <c r="A63" i="3"/>
  <c r="A76" i="3"/>
  <c r="A89" i="3"/>
  <c r="A102" i="3"/>
  <c r="A115" i="3"/>
  <c r="A128" i="3"/>
  <c r="A141" i="3"/>
  <c r="A154" i="3"/>
  <c r="A167" i="3"/>
  <c r="A180" i="3"/>
  <c r="A193" i="3"/>
  <c r="A206" i="3"/>
  <c r="A219" i="3"/>
  <c r="A232" i="3"/>
  <c r="A245" i="3"/>
  <c r="A258" i="3"/>
  <c r="A271" i="3"/>
  <c r="A284" i="3"/>
  <c r="A297" i="3"/>
  <c r="A310" i="3"/>
  <c r="A323" i="3"/>
  <c r="A336" i="3"/>
  <c r="A349" i="3"/>
  <c r="A362" i="3"/>
  <c r="A375" i="3"/>
  <c r="A388" i="3"/>
  <c r="M12" i="3" l="1"/>
  <c r="M11" i="3"/>
  <c r="M10" i="3"/>
  <c r="M9" i="3"/>
  <c r="L6" i="3"/>
  <c r="M8" i="3"/>
  <c r="M7" i="3"/>
  <c r="M6" i="3"/>
  <c r="M5" i="3"/>
  <c r="M2" i="3"/>
  <c r="D328" i="3"/>
  <c r="D94" i="3"/>
  <c r="D237" i="3"/>
  <c r="D3" i="3"/>
  <c r="D250" i="3"/>
  <c r="D159" i="3"/>
  <c r="D172" i="3"/>
  <c r="D315" i="3"/>
  <c r="D81" i="3"/>
  <c r="D380" i="3"/>
  <c r="D302" i="3"/>
  <c r="D224" i="3"/>
  <c r="D146" i="3"/>
  <c r="D68" i="3"/>
  <c r="D16" i="3"/>
  <c r="L2" i="3"/>
  <c r="L7" i="3"/>
  <c r="D367" i="3"/>
  <c r="D289" i="3"/>
  <c r="D211" i="3"/>
  <c r="D133" i="3"/>
  <c r="D55" i="3"/>
  <c r="L9" i="3"/>
  <c r="L11" i="3"/>
  <c r="L10" i="3"/>
  <c r="D354" i="3"/>
  <c r="D276" i="3"/>
  <c r="D198" i="3"/>
  <c r="D120" i="3"/>
  <c r="D42" i="3"/>
  <c r="L12" i="3"/>
  <c r="D341" i="3"/>
  <c r="D263" i="3"/>
  <c r="D185" i="3"/>
  <c r="D107" i="3"/>
  <c r="D29" i="3"/>
  <c r="L5" i="3"/>
  <c r="L13" i="3"/>
  <c r="L4" i="3"/>
  <c r="L8" i="3"/>
  <c r="L3" i="3" l="1"/>
</calcChain>
</file>

<file path=xl/sharedStrings.xml><?xml version="1.0" encoding="utf-8"?>
<sst xmlns="http://schemas.openxmlformats.org/spreadsheetml/2006/main" count="620" uniqueCount="384">
  <si>
    <t>Date</t>
  </si>
  <si>
    <t>Monthly Precipitation Rate (Millimeters per Day)</t>
  </si>
  <si>
    <t>Monthly Surface Air Temperature (Degrees Celsius)</t>
  </si>
  <si>
    <t>Latitude</t>
  </si>
  <si>
    <t>Longitude</t>
  </si>
  <si>
    <t>Year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</si>
  <si>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</si>
  <si>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</si>
  <si>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</si>
  <si>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</si>
  <si>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</si>
  <si>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</si>
  <si>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</si>
  <si>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</si>
  <si>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</si>
  <si>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</si>
  <si>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</si>
  <si>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</si>
  <si>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</si>
  <si>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</si>
  <si>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</si>
  <si>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</si>
  <si>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</si>
  <si>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</si>
  <si>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</si>
  <si>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</si>
  <si>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</si>
  <si>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</si>
  <si>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</si>
  <si>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</si>
  <si>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</si>
  <si>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</si>
  <si>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</si>
  <si>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</si>
  <si>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</si>
  <si>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</si>
  <si>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</si>
  <si>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</si>
  <si>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</si>
  <si>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</si>
  <si>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</si>
  <si>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</si>
  <si>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</si>
  <si>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</si>
  <si>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</si>
  <si>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</si>
  <si>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</si>
  <si>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</si>
  <si>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</si>
  <si>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</si>
  <si>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</si>
  <si>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</si>
  <si>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</si>
  <si>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</si>
  <si>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</si>
  <si>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</si>
  <si>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</si>
  <si>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</si>
  <si>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</si>
  <si>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</si>
  <si>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</si>
  <si>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</si>
  <si>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</si>
  <si>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</si>
  <si>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</si>
  <si>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</si>
  <si>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</si>
  <si>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</si>
  <si>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</si>
  <si>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</si>
  <si>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</si>
  <si>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</si>
  <si>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</si>
  <si>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</si>
  <si>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</si>
  <si>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</si>
  <si>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</si>
  <si>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</si>
  <si>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</si>
  <si>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</si>
  <si>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</si>
  <si>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</si>
  <si>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</si>
  <si>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</si>
  <si>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</si>
  <si>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</si>
  <si>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</si>
  <si>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</si>
  <si>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</si>
  <si>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</si>
  <si>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</si>
  <si>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</si>
  <si>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</si>
  <si>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</si>
  <si>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</si>
  <si>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</si>
  <si>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</si>
  <si>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</si>
  <si>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</si>
  <si>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</si>
  <si>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</si>
  <si>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</si>
  <si>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</si>
  <si>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</si>
  <si>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</si>
  <si>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</si>
  <si>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</si>
  <si>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</si>
  <si>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</si>
  <si>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</si>
  <si>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</si>
  <si>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</si>
  <si>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</si>
  <si>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</si>
  <si>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</si>
  <si>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</si>
  <si>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</si>
  <si>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</si>
  <si>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</si>
  <si>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</si>
  <si>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</si>
  <si>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</si>
  <si>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</si>
  <si>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</si>
  <si>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</si>
  <si>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</si>
  <si>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</si>
  <si>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</si>
  <si>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</si>
  <si>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</si>
  <si>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</si>
  <si>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</si>
  <si>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</si>
  <si>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</si>
  <si>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</si>
  <si>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</si>
  <si>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</si>
  <si>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</si>
  <si>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</si>
  <si>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</si>
  <si>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</si>
  <si>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</si>
  <si>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</si>
  <si>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</si>
  <si>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</si>
  <si>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</si>
  <si>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</si>
  <si>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</si>
  <si>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</si>
  <si>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</si>
  <si>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</si>
  <si>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</si>
  <si>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</si>
  <si>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</si>
  <si>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</si>
  <si>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</si>
  <si>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</si>
  <si>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</si>
  <si>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</si>
  <si>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</si>
  <si>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</si>
  <si>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</si>
  <si>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</si>
  <si>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</si>
  <si>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</si>
  <si>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</si>
  <si>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</si>
  <si>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</si>
  <si>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</si>
  <si>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</si>
  <si>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</si>
  <si>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</si>
  <si>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</si>
  <si>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</si>
  <si>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</si>
  <si>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</si>
  <si>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</si>
  <si>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</si>
  <si>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</si>
  <si>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</si>
  <si>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</si>
  <si>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</si>
  <si>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</si>
  <si>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</si>
  <si>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</si>
  <si>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</si>
  <si>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</si>
  <si>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</si>
  <si>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</si>
  <si>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</si>
  <si>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</si>
  <si>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</si>
  <si>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</si>
  <si>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</si>
  <si>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</si>
  <si>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</si>
  <si>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</si>
  <si>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</si>
  <si>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</si>
  <si>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</si>
  <si>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</si>
  <si>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</si>
  <si>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</si>
  <si>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</si>
  <si>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</si>
  <si>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</si>
  <si>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</si>
  <si>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</si>
  <si>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</si>
  <si>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</si>
  <si>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</si>
  <si>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</si>
  <si>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</si>
  <si>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</si>
  <si>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</si>
  <si>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</si>
  <si>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</si>
  <si>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</si>
  <si>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</si>
  <si>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</si>
  <si>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</si>
  <si>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</si>
  <si>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</si>
  <si>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</si>
  <si>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</si>
  <si>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</si>
  <si>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</si>
  <si>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</si>
  <si>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</si>
  <si>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</si>
  <si>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</si>
  <si>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</si>
  <si>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</si>
  <si>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</si>
  <si>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</si>
  <si>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</si>
  <si>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</si>
  <si>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</si>
  <si>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</si>
  <si>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</si>
  <si>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</si>
  <si>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</si>
  <si>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</si>
  <si>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</si>
  <si>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</si>
  <si>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</si>
  <si>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</si>
  <si>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</si>
  <si>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</si>
  <si>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</si>
  <si>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</si>
  <si>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</si>
  <si>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</si>
  <si>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</si>
  <si>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</si>
  <si>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</si>
  <si>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</si>
  <si>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</si>
  <si>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</si>
  <si>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</si>
  <si>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</si>
  <si>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</si>
  <si>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</si>
  <si>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</si>
  <si>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</si>
  <si>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</si>
  <si>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</si>
  <si>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</si>
  <si>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</si>
  <si>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</si>
  <si>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</si>
  <si>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</si>
  <si>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</si>
  <si>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</si>
  <si>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</si>
  <si>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</si>
  <si>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</si>
  <si>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</si>
  <si>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</si>
  <si>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</si>
  <si>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</si>
  <si>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</si>
  <si>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</si>
  <si>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</si>
  <si>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</si>
  <si>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</si>
  <si>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</si>
  <si>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</si>
  <si>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</si>
  <si>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</si>
  <si>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</si>
  <si>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</si>
  <si>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</si>
  <si>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</si>
  <si>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</si>
  <si>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</si>
  <si>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</si>
  <si>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</si>
  <si>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</si>
  <si>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</si>
  <si>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</si>
  <si>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</si>
  <si>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</si>
  <si>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</si>
  <si>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</si>
  <si>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</si>
  <si>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</si>
  <si>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</si>
  <si>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</si>
  <si>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</si>
  <si>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</si>
  <si>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</si>
  <si>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</si>
  <si>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</si>
  <si>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</si>
  <si>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</si>
  <si>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</si>
  <si>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</si>
  <si>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</si>
  <si>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</si>
  <si>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</si>
  <si>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</si>
  <si>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</si>
  <si>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</si>
  <si>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</si>
  <si>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</si>
  <si>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</si>
  <si>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</si>
  <si>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</si>
  <si>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</si>
  <si>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</si>
  <si>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</si>
  <si>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</si>
  <si>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</si>
  <si>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</si>
  <si>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</si>
  <si>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</si>
  <si>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</si>
  <si>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</si>
  <si>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</si>
  <si>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</si>
  <si>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</si>
  <si>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</si>
  <si>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</si>
  <si>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</si>
  <si>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</si>
  <si>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</si>
  <si>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</si>
  <si>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</si>
  <si>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</si>
  <si>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</si>
  <si>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</si>
  <si>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</si>
  <si>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</si>
  <si>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</si>
  <si>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</si>
  <si>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</si>
  <si>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</si>
  <si>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</si>
  <si>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</si>
  <si>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</si>
  <si>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</si>
  <si>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</si>
  <si>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</si>
  <si>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</si>
  <si>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</si>
  <si>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</si>
  <si>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</si>
  <si>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</si>
  <si>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</si>
  <si>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</si>
  <si>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</si>
  <si>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</si>
  <si>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</si>
  <si>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</si>
  <si>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</si>
  <si>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</si>
  <si>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</si>
  <si>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</si>
  <si>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Average Total Monthly Precipitation (millimeters)</t>
  </si>
  <si>
    <t>Avreage  Surface Air Temperature (Degrees Celsius)</t>
  </si>
  <si>
    <t>Total Precipitation (millimeters)</t>
  </si>
  <si>
    <t>Average  Surface Air Temperature (degrees Celsius)</t>
  </si>
  <si>
    <t>Average Monthly Surface Air Temperature (degrees Celsius)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</si>
</sst>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"/>
    <numFmt numFmtId="165" formatCode="yyyy\-m"/>
    <numFmt numFmtId="166" formatCode="0.000"/>
  </numFmts>
  <fonts count="1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</font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1"/>
      <color rgb="FF000000"/>
      <name val="Calibri"/>
    </font>
    <font>
      <b/>
      <sz val="11"/>
      <color theme="1"/>
      <name val="Arial"/>
    </font>
    <font>
      <sz val="11"/>
      <color rgb="FF242424"/>
      <name val="Consolas"/>
    </font>
    <font>
      <sz val="11"/>
      <color rgb="FF434343"/>
      <name val="Roboto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2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6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5">
    <dxf>
      <numFmt numFmtId="0" formatCode="General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Automatically Formatted Data-style" pivot="0" count="4" xr9:uid="{00000000-0011-0000-FFFF-FFFF00000000}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 sz="2400"/>
              <a:t>Climograph 1995-2024
(Latitude _________ Longitude ________)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'Automatically Formatted Data'!$L$1</c:f>
              <c:strCache>
                <c:ptCount val="1"/>
                <c:pt idx="0">
                  <c:v>Average Total Monthly Precipitation (millimeters)</c:v>
                </c:pt>
              </c:strCache>
            </c:strRef>
          </c:tx>
          <c:spPr>
            <a:solidFill>
              <a:srgbClr val="B7B7B7"/>
            </a:solidFill>
            <a:ln w="9525" cmpd="sng">
              <a:solidFill>
                <a:sysClr val="windowText" lastClr="000000"/>
              </a:solidFill>
            </a:ln>
          </c:spPr>
          <c:invertIfNegative val="1"/>
          <c:dPt>
            <c:idx val="7"/>
            <c:invertIfNegative val="1"/>
            <c:bubble3D val="0"/>
            <c:spPr>
              <a:solidFill>
                <a:srgbClr val="B7B7B7"/>
              </a:solidFill>
              <a:ln w="9525" cmpd="sng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ED-4700-B6CF-9F07BB7C40A8}"/>
              </c:ext>
            </c:extLst>
          </c:dPt>
          <c:cat>
            <c:strRef>
              <c:f>'Automatically Formatted Data'!$K$2:$K$13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'Automatically Formatted Data'!$L$2:$L$13</c:f>
              <c:numCache>
                <c:formatCode>0.000</c:formatCode>
                <c:ptCount val="12"/>
                <c:pt idx="0">
                  <c:v>18.880033333333333</c:v>
                </c:pt>
                <c:pt idx="1">
                  <c:v>24.538799999999998</c:v>
                </c:pt>
                <c:pt idx="2">
                  <c:v>12.809200000000002</c:v>
                </c:pt>
                <c:pt idx="3">
                  <c:v>10.906000000000001</c:v>
                </c:pt>
                <c:pt idx="4">
                  <c:v>9.7184999999999988</c:v>
                </c:pt>
                <c:pt idx="5">
                  <c:v>13.665999999999999</c:v>
                </c:pt>
                <c:pt idx="6">
                  <c:v>9.8652333333333342</c:v>
                </c:pt>
                <c:pt idx="7">
                  <c:v>9.0437333333333338</c:v>
                </c:pt>
                <c:pt idx="8">
                  <c:v>9.8279999999999976</c:v>
                </c:pt>
                <c:pt idx="9">
                  <c:v>14.621666666666666</c:v>
                </c:pt>
                <c:pt idx="10">
                  <c:v>21.468999999999998</c:v>
                </c:pt>
                <c:pt idx="11">
                  <c:v>19.170400000000004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9525" cmpd="sng">
                    <a:solidFill>
                      <a:sysClr val="windowText" lastClr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7ED-4700-B6CF-9F07BB7C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955717"/>
        <c:axId val="785720723"/>
      </c:barChart>
      <c:lineChart>
        <c:grouping val="standard"/>
        <c:varyColors val="0"/>
        <c:ser>
          <c:idx val="1"/>
          <c:order val="1"/>
          <c:tx>
            <c:strRef>
              <c:f>'Automatically Formatted Data'!$M$1</c:f>
              <c:strCache>
                <c:ptCount val="1"/>
                <c:pt idx="0">
                  <c:v>Average Monthly Surface Air Temperature (degrees Celsius)</c:v>
                </c:pt>
              </c:strCache>
            </c:strRef>
          </c:tx>
          <c:spPr>
            <a:ln cmpd="sng">
              <a:solidFill>
                <a:schemeClr val="dk1"/>
              </a:solidFill>
            </a:ln>
          </c:spPr>
          <c:marker>
            <c:symbol val="none"/>
          </c:marker>
          <c:cat>
            <c:strRef>
              <c:f>'Automatically Formatted Data'!$K$2:$K$13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'Automatically Formatted Data'!$M$2:$M$13</c:f>
              <c:numCache>
                <c:formatCode>0.00</c:formatCode>
                <c:ptCount val="12"/>
                <c:pt idx="0">
                  <c:v>31.427266666666661</c:v>
                </c:pt>
                <c:pt idx="1">
                  <c:v>29.733333333333338</c:v>
                </c:pt>
                <c:pt idx="2">
                  <c:v>26.51166666666667</c:v>
                </c:pt>
                <c:pt idx="3">
                  <c:v>21.4527</c:v>
                </c:pt>
                <c:pt idx="4">
                  <c:v>16.201433333333334</c:v>
                </c:pt>
                <c:pt idx="5">
                  <c:v>12.524500000000005</c:v>
                </c:pt>
                <c:pt idx="6">
                  <c:v>12.163766666666662</c:v>
                </c:pt>
                <c:pt idx="7">
                  <c:v>14.519266666666663</c:v>
                </c:pt>
                <c:pt idx="8">
                  <c:v>19.030633333333334</c:v>
                </c:pt>
                <c:pt idx="9">
                  <c:v>22.803200000000007</c:v>
                </c:pt>
                <c:pt idx="10">
                  <c:v>26.429699999999986</c:v>
                </c:pt>
                <c:pt idx="11">
                  <c:v>29.120233333333331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D-4700-B6CF-9F07BB7C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801082"/>
        <c:axId val="162670194"/>
      </c:lineChart>
      <c:catAx>
        <c:axId val="4489557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Monthly Averages 1995-2024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785720723"/>
        <c:crosses val="autoZero"/>
        <c:auto val="1"/>
        <c:lblAlgn val="ctr"/>
        <c:lblOffset val="100"/>
        <c:noMultiLvlLbl val="1"/>
      </c:catAx>
      <c:valAx>
        <c:axId val="7857207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Total Monthly Precipitation (millimeters)</a:t>
                </a:r>
              </a:p>
            </c:rich>
          </c:tx>
          <c:overlay val="0"/>
        </c:title>
        <c:numFmt formatCode="0.000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448955717"/>
        <c:crosses val="autoZero"/>
        <c:crossBetween val="between"/>
      </c:valAx>
      <c:catAx>
        <c:axId val="203480108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2670194"/>
        <c:crosses val="max"/>
        <c:auto val="1"/>
        <c:lblAlgn val="ctr"/>
        <c:lblOffset val="100"/>
        <c:noMultiLvlLbl val="1"/>
      </c:catAx>
      <c:valAx>
        <c:axId val="162670194"/>
        <c:scaling>
          <c:orientation val="minMax"/>
        </c:scaling>
        <c:delete val="0"/>
        <c:axPos val="r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Monthly Surface Air Temperature (Degrees Celsius)</a:t>
                </a:r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spPr>
          <a:ln/>
        </c:spPr>
        <c:crossAx val="2034801082"/>
        <c:crosses val="max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txPr>
    <a:bodyPr/>
    <a:lstStyle/>
    <a:p>
      <a:pPr>
        <a:defRPr sz="12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Data'!$D$105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Data'!$C$106:$C$117</c:f>
              <c:strCache>
                <c:ptCount val="12"/>
                <c:pt idx="0">
                  <c:v>2003-01</c:v>
                </c:pt>
                <c:pt idx="1">
                  <c:v>2003-02</c:v>
                </c:pt>
                <c:pt idx="2">
                  <c:v>2003-03</c:v>
                </c:pt>
                <c:pt idx="3">
                  <c:v>2003-04</c:v>
                </c:pt>
                <c:pt idx="4">
                  <c:v>2003-05</c:v>
                </c:pt>
                <c:pt idx="5">
                  <c:v>2003-06</c:v>
                </c:pt>
                <c:pt idx="6">
                  <c:v>2003-07</c:v>
                </c:pt>
                <c:pt idx="7">
                  <c:v>2003-08</c:v>
                </c:pt>
                <c:pt idx="8">
                  <c:v>2003-09</c:v>
                </c:pt>
                <c:pt idx="9">
                  <c:v>2003-10</c:v>
                </c:pt>
                <c:pt idx="10">
                  <c:v>2003-11</c:v>
                </c:pt>
                <c:pt idx="11">
                  <c:v>2003-12</c:v>
                </c:pt>
              </c:strCache>
            </c:strRef>
          </c:cat>
          <c:val>
            <c:numRef>
              <c:f>'Automatically Formatted Data'!$D$106:$D$117</c:f>
              <c:numCache>
                <c:formatCode>General</c:formatCode>
                <c:ptCount val="12"/>
                <c:pt idx="0">
                  <c:v>4.4639999999999995</c:v>
                </c:pt>
                <c:pt idx="1">
                  <c:v>69.131999999999991</c:v>
                </c:pt>
                <c:pt idx="2">
                  <c:v>0.31</c:v>
                </c:pt>
                <c:pt idx="3">
                  <c:v>14.1</c:v>
                </c:pt>
                <c:pt idx="4">
                  <c:v>2.7589999999999999</c:v>
                </c:pt>
                <c:pt idx="5">
                  <c:v>7.29</c:v>
                </c:pt>
                <c:pt idx="6">
                  <c:v>2.077</c:v>
                </c:pt>
                <c:pt idx="7">
                  <c:v>28.613</c:v>
                </c:pt>
                <c:pt idx="8">
                  <c:v>5.46</c:v>
                </c:pt>
                <c:pt idx="9">
                  <c:v>6.7889999999999997</c:v>
                </c:pt>
                <c:pt idx="10">
                  <c:v>12.69</c:v>
                </c:pt>
                <c:pt idx="11">
                  <c:v>26.349999999999998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9-46CD-A44C-C02836DC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Data'!$E$105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Data'!$C$106:$C$117</c:f>
              <c:strCache>
                <c:ptCount val="12"/>
                <c:pt idx="0">
                  <c:v>2003-01</c:v>
                </c:pt>
                <c:pt idx="1">
                  <c:v>2003-02</c:v>
                </c:pt>
                <c:pt idx="2">
                  <c:v>2003-03</c:v>
                </c:pt>
                <c:pt idx="3">
                  <c:v>2003-04</c:v>
                </c:pt>
                <c:pt idx="4">
                  <c:v>2003-05</c:v>
                </c:pt>
                <c:pt idx="5">
                  <c:v>2003-06</c:v>
                </c:pt>
                <c:pt idx="6">
                  <c:v>2003-07</c:v>
                </c:pt>
                <c:pt idx="7">
                  <c:v>2003-08</c:v>
                </c:pt>
                <c:pt idx="8">
                  <c:v>2003-09</c:v>
                </c:pt>
                <c:pt idx="9">
                  <c:v>2003-10</c:v>
                </c:pt>
                <c:pt idx="10">
                  <c:v>2003-11</c:v>
                </c:pt>
                <c:pt idx="11">
                  <c:v>2003-12</c:v>
                </c:pt>
              </c:strCache>
            </c:strRef>
          </c:cat>
          <c:val>
            <c:numRef>
              <c:f>'Automatically Formatted Data'!$E$106:$E$117</c:f>
              <c:numCache>
                <c:formatCode>General</c:formatCode>
                <c:ptCount val="12"/>
                <c:pt idx="0">
                  <c:v>31.776</c:v>
                </c:pt>
                <c:pt idx="1">
                  <c:v>31.05</c:v>
                </c:pt>
                <c:pt idx="2">
                  <c:v>23.702000000000002</c:v>
                </c:pt>
                <c:pt idx="3">
                  <c:v>21.62</c:v>
                </c:pt>
                <c:pt idx="4">
                  <c:v>16.483000000000001</c:v>
                </c:pt>
                <c:pt idx="5">
                  <c:v>13.052</c:v>
                </c:pt>
                <c:pt idx="6">
                  <c:v>12.333</c:v>
                </c:pt>
                <c:pt idx="7">
                  <c:v>13.752000000000001</c:v>
                </c:pt>
                <c:pt idx="8">
                  <c:v>20.117999999999999</c:v>
                </c:pt>
                <c:pt idx="9">
                  <c:v>20.558</c:v>
                </c:pt>
                <c:pt idx="10">
                  <c:v>27.905000000000001</c:v>
                </c:pt>
                <c:pt idx="11">
                  <c:v>30.518999999999998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9-46CD-A44C-C02836DC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Data'!$D$118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Data'!$C$119:$C$130</c:f>
              <c:strCache>
                <c:ptCount val="12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</c:strCache>
            </c:strRef>
          </c:cat>
          <c:val>
            <c:numRef>
              <c:f>'Automatically Formatted Data'!$D$119:$D$130</c:f>
              <c:numCache>
                <c:formatCode>General</c:formatCode>
                <c:ptCount val="12"/>
                <c:pt idx="0">
                  <c:v>0.80599999999999994</c:v>
                </c:pt>
                <c:pt idx="1">
                  <c:v>16.791</c:v>
                </c:pt>
                <c:pt idx="2">
                  <c:v>1.984</c:v>
                </c:pt>
                <c:pt idx="3">
                  <c:v>1.6199999999999999</c:v>
                </c:pt>
                <c:pt idx="4">
                  <c:v>28.458000000000002</c:v>
                </c:pt>
                <c:pt idx="5">
                  <c:v>45.6</c:v>
                </c:pt>
                <c:pt idx="6">
                  <c:v>2.6659999999999999</c:v>
                </c:pt>
                <c:pt idx="7">
                  <c:v>11.718</c:v>
                </c:pt>
                <c:pt idx="8">
                  <c:v>16.860000000000003</c:v>
                </c:pt>
                <c:pt idx="9">
                  <c:v>11.439</c:v>
                </c:pt>
                <c:pt idx="10">
                  <c:v>7.53</c:v>
                </c:pt>
                <c:pt idx="11">
                  <c:v>3.6579999999999999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C-42D0-90CF-F5701145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Data'!$E$118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Data'!$C$119:$C$130</c:f>
              <c:strCache>
                <c:ptCount val="12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</c:strCache>
            </c:strRef>
          </c:cat>
          <c:val>
            <c:numRef>
              <c:f>'Automatically Formatted Data'!$E$119:$E$130</c:f>
              <c:numCache>
                <c:formatCode>General</c:formatCode>
                <c:ptCount val="12"/>
                <c:pt idx="0">
                  <c:v>31.111999999999998</c:v>
                </c:pt>
                <c:pt idx="1">
                  <c:v>32.314999999999998</c:v>
                </c:pt>
                <c:pt idx="2">
                  <c:v>27.152000000000001</c:v>
                </c:pt>
                <c:pt idx="3">
                  <c:v>22.893999999999998</c:v>
                </c:pt>
                <c:pt idx="4">
                  <c:v>15.222</c:v>
                </c:pt>
                <c:pt idx="5">
                  <c:v>12.708</c:v>
                </c:pt>
                <c:pt idx="6">
                  <c:v>11.028</c:v>
                </c:pt>
                <c:pt idx="7">
                  <c:v>14.161</c:v>
                </c:pt>
                <c:pt idx="8">
                  <c:v>17.582000000000001</c:v>
                </c:pt>
                <c:pt idx="9">
                  <c:v>23.920999999999999</c:v>
                </c:pt>
                <c:pt idx="10">
                  <c:v>26.015000000000001</c:v>
                </c:pt>
                <c:pt idx="11">
                  <c:v>27.844999999999999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C-42D0-90CF-F5701145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Data'!$D$131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Data'!$C$132:$C$143</c:f>
              <c:strCache>
                <c:ptCount val="12"/>
                <c:pt idx="0">
                  <c:v>2005-01</c:v>
                </c:pt>
                <c:pt idx="1">
                  <c:v>2005-02</c:v>
                </c:pt>
                <c:pt idx="2">
                  <c:v>2005-03</c:v>
                </c:pt>
                <c:pt idx="3">
                  <c:v>2005-04</c:v>
                </c:pt>
                <c:pt idx="4">
                  <c:v>2005-05</c:v>
                </c:pt>
                <c:pt idx="5">
                  <c:v>2005-06</c:v>
                </c:pt>
                <c:pt idx="6">
                  <c:v>2005-07</c:v>
                </c:pt>
                <c:pt idx="7">
                  <c:v>2005-08</c:v>
                </c:pt>
                <c:pt idx="8">
                  <c:v>2005-09</c:v>
                </c:pt>
                <c:pt idx="9">
                  <c:v>2005-10</c:v>
                </c:pt>
                <c:pt idx="10">
                  <c:v>2005-11</c:v>
                </c:pt>
                <c:pt idx="11">
                  <c:v>2005-12</c:v>
                </c:pt>
              </c:strCache>
            </c:strRef>
          </c:cat>
          <c:val>
            <c:numRef>
              <c:f>'Automatically Formatted Data'!$D$132:$D$143</c:f>
              <c:numCache>
                <c:formatCode>General</c:formatCode>
                <c:ptCount val="12"/>
                <c:pt idx="0">
                  <c:v>3.379</c:v>
                </c:pt>
                <c:pt idx="1">
                  <c:v>2.7720000000000002</c:v>
                </c:pt>
                <c:pt idx="2">
                  <c:v>1.24</c:v>
                </c:pt>
                <c:pt idx="3">
                  <c:v>2.73</c:v>
                </c:pt>
                <c:pt idx="4">
                  <c:v>1.7050000000000001</c:v>
                </c:pt>
                <c:pt idx="5">
                  <c:v>18.27</c:v>
                </c:pt>
                <c:pt idx="6">
                  <c:v>30.535</c:v>
                </c:pt>
                <c:pt idx="7">
                  <c:v>1.4570000000000001</c:v>
                </c:pt>
                <c:pt idx="8">
                  <c:v>8.879999999999999</c:v>
                </c:pt>
                <c:pt idx="9">
                  <c:v>54.25</c:v>
                </c:pt>
                <c:pt idx="10">
                  <c:v>7.83</c:v>
                </c:pt>
                <c:pt idx="11">
                  <c:v>15.251999999999999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3-4A2D-B8BB-F762E850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Data'!$E$131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Data'!$C$132:$C$143</c:f>
              <c:strCache>
                <c:ptCount val="12"/>
                <c:pt idx="0">
                  <c:v>2005-01</c:v>
                </c:pt>
                <c:pt idx="1">
                  <c:v>2005-02</c:v>
                </c:pt>
                <c:pt idx="2">
                  <c:v>2005-03</c:v>
                </c:pt>
                <c:pt idx="3">
                  <c:v>2005-04</c:v>
                </c:pt>
                <c:pt idx="4">
                  <c:v>2005-05</c:v>
                </c:pt>
                <c:pt idx="5">
                  <c:v>2005-06</c:v>
                </c:pt>
                <c:pt idx="6">
                  <c:v>2005-07</c:v>
                </c:pt>
                <c:pt idx="7">
                  <c:v>2005-08</c:v>
                </c:pt>
                <c:pt idx="8">
                  <c:v>2005-09</c:v>
                </c:pt>
                <c:pt idx="9">
                  <c:v>2005-10</c:v>
                </c:pt>
                <c:pt idx="10">
                  <c:v>2005-11</c:v>
                </c:pt>
                <c:pt idx="11">
                  <c:v>2005-12</c:v>
                </c:pt>
              </c:strCache>
            </c:strRef>
          </c:cat>
          <c:val>
            <c:numRef>
              <c:f>'Automatically Formatted Data'!$E$132:$E$143</c:f>
              <c:numCache>
                <c:formatCode>General</c:formatCode>
                <c:ptCount val="12"/>
                <c:pt idx="0">
                  <c:v>30.329000000000001</c:v>
                </c:pt>
                <c:pt idx="1">
                  <c:v>27.898</c:v>
                </c:pt>
                <c:pt idx="2">
                  <c:v>26.309000000000001</c:v>
                </c:pt>
                <c:pt idx="3">
                  <c:v>24.963000000000001</c:v>
                </c:pt>
                <c:pt idx="4">
                  <c:v>18.141999999999999</c:v>
                </c:pt>
                <c:pt idx="5">
                  <c:v>13.108000000000001</c:v>
                </c:pt>
                <c:pt idx="6">
                  <c:v>11.94</c:v>
                </c:pt>
                <c:pt idx="7">
                  <c:v>14.153</c:v>
                </c:pt>
                <c:pt idx="8">
                  <c:v>19.120999999999999</c:v>
                </c:pt>
                <c:pt idx="9">
                  <c:v>23.077999999999999</c:v>
                </c:pt>
                <c:pt idx="10">
                  <c:v>26.315999999999999</c:v>
                </c:pt>
                <c:pt idx="11">
                  <c:v>29.460999999999999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3-4A2D-B8BB-F762E850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Data'!$D$144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Data'!$C$145:$C$156</c:f>
              <c:strCache>
                <c:ptCount val="12"/>
                <c:pt idx="0">
                  <c:v>2006-01</c:v>
                </c:pt>
                <c:pt idx="1">
                  <c:v>2006-02</c:v>
                </c:pt>
                <c:pt idx="2">
                  <c:v>2006-03</c:v>
                </c:pt>
                <c:pt idx="3">
                  <c:v>2006-04</c:v>
                </c:pt>
                <c:pt idx="4">
                  <c:v>2006-05</c:v>
                </c:pt>
                <c:pt idx="5">
                  <c:v>2006-06</c:v>
                </c:pt>
                <c:pt idx="6">
                  <c:v>2006-07</c:v>
                </c:pt>
                <c:pt idx="7">
                  <c:v>2006-08</c:v>
                </c:pt>
                <c:pt idx="8">
                  <c:v>2006-09</c:v>
                </c:pt>
                <c:pt idx="9">
                  <c:v>2006-10</c:v>
                </c:pt>
                <c:pt idx="10">
                  <c:v>2006-11</c:v>
                </c:pt>
                <c:pt idx="11">
                  <c:v>2006-12</c:v>
                </c:pt>
              </c:strCache>
            </c:strRef>
          </c:cat>
          <c:val>
            <c:numRef>
              <c:f>'Automatically Formatted Data'!$D$145:$D$156</c:f>
              <c:numCache>
                <c:formatCode>General</c:formatCode>
                <c:ptCount val="12"/>
                <c:pt idx="0">
                  <c:v>10.478000000000002</c:v>
                </c:pt>
                <c:pt idx="1">
                  <c:v>12.656000000000001</c:v>
                </c:pt>
                <c:pt idx="2">
                  <c:v>1.1779999999999999</c:v>
                </c:pt>
                <c:pt idx="3">
                  <c:v>8.07</c:v>
                </c:pt>
                <c:pt idx="4">
                  <c:v>2.6350000000000002</c:v>
                </c:pt>
                <c:pt idx="5">
                  <c:v>2.88</c:v>
                </c:pt>
                <c:pt idx="6">
                  <c:v>16.368000000000002</c:v>
                </c:pt>
                <c:pt idx="7">
                  <c:v>0.434</c:v>
                </c:pt>
                <c:pt idx="8">
                  <c:v>0.72</c:v>
                </c:pt>
                <c:pt idx="9">
                  <c:v>4.5569999999999995</c:v>
                </c:pt>
                <c:pt idx="10">
                  <c:v>7.5</c:v>
                </c:pt>
                <c:pt idx="11">
                  <c:v>4.774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F-4383-98AF-6878C6486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Data'!$E$144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Data'!$C$145:$C$156</c:f>
              <c:strCache>
                <c:ptCount val="12"/>
                <c:pt idx="0">
                  <c:v>2006-01</c:v>
                </c:pt>
                <c:pt idx="1">
                  <c:v>2006-02</c:v>
                </c:pt>
                <c:pt idx="2">
                  <c:v>2006-03</c:v>
                </c:pt>
                <c:pt idx="3">
                  <c:v>2006-04</c:v>
                </c:pt>
                <c:pt idx="4">
                  <c:v>2006-05</c:v>
                </c:pt>
                <c:pt idx="5">
                  <c:v>2006-06</c:v>
                </c:pt>
                <c:pt idx="6">
                  <c:v>2006-07</c:v>
                </c:pt>
                <c:pt idx="7">
                  <c:v>2006-08</c:v>
                </c:pt>
                <c:pt idx="8">
                  <c:v>2006-09</c:v>
                </c:pt>
                <c:pt idx="9">
                  <c:v>2006-10</c:v>
                </c:pt>
                <c:pt idx="10">
                  <c:v>2006-11</c:v>
                </c:pt>
                <c:pt idx="11">
                  <c:v>2006-12</c:v>
                </c:pt>
              </c:strCache>
            </c:strRef>
          </c:cat>
          <c:val>
            <c:numRef>
              <c:f>'Automatically Formatted Data'!$E$145:$E$156</c:f>
              <c:numCache>
                <c:formatCode>General</c:formatCode>
                <c:ptCount val="12"/>
                <c:pt idx="0">
                  <c:v>35.786000000000001</c:v>
                </c:pt>
                <c:pt idx="1">
                  <c:v>30.971</c:v>
                </c:pt>
                <c:pt idx="2">
                  <c:v>28.274000000000001</c:v>
                </c:pt>
                <c:pt idx="3">
                  <c:v>20.285</c:v>
                </c:pt>
                <c:pt idx="4">
                  <c:v>14.615</c:v>
                </c:pt>
                <c:pt idx="5">
                  <c:v>10.436</c:v>
                </c:pt>
                <c:pt idx="6">
                  <c:v>12.055</c:v>
                </c:pt>
                <c:pt idx="7">
                  <c:v>15.63</c:v>
                </c:pt>
                <c:pt idx="8">
                  <c:v>19.956</c:v>
                </c:pt>
                <c:pt idx="9">
                  <c:v>24.55</c:v>
                </c:pt>
                <c:pt idx="10">
                  <c:v>28.606000000000002</c:v>
                </c:pt>
                <c:pt idx="11">
                  <c:v>29.52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F-4383-98AF-6878C6486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Data'!$D$157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Data'!$C$158:$C$169</c:f>
              <c:strCache>
                <c:ptCount val="12"/>
                <c:pt idx="0">
                  <c:v>2007-01</c:v>
                </c:pt>
                <c:pt idx="1">
                  <c:v>2007-02</c:v>
                </c:pt>
                <c:pt idx="2">
                  <c:v>2007-03</c:v>
                </c:pt>
                <c:pt idx="3">
                  <c:v>2007-04</c:v>
                </c:pt>
                <c:pt idx="4">
                  <c:v>2007-05</c:v>
                </c:pt>
                <c:pt idx="5">
                  <c:v>2007-06</c:v>
                </c:pt>
                <c:pt idx="6">
                  <c:v>2007-07</c:v>
                </c:pt>
                <c:pt idx="7">
                  <c:v>2007-08</c:v>
                </c:pt>
                <c:pt idx="8">
                  <c:v>2007-09</c:v>
                </c:pt>
                <c:pt idx="9">
                  <c:v>2007-10</c:v>
                </c:pt>
                <c:pt idx="10">
                  <c:v>2007-11</c:v>
                </c:pt>
                <c:pt idx="11">
                  <c:v>2007-12</c:v>
                </c:pt>
              </c:strCache>
            </c:strRef>
          </c:cat>
          <c:val>
            <c:numRef>
              <c:f>'Automatically Formatted Data'!$D$158:$D$169</c:f>
              <c:numCache>
                <c:formatCode>General</c:formatCode>
                <c:ptCount val="12"/>
                <c:pt idx="0">
                  <c:v>43.524000000000001</c:v>
                </c:pt>
                <c:pt idx="1">
                  <c:v>1.6240000000000001</c:v>
                </c:pt>
                <c:pt idx="2">
                  <c:v>15.686</c:v>
                </c:pt>
                <c:pt idx="3">
                  <c:v>7.1099999999999994</c:v>
                </c:pt>
                <c:pt idx="4">
                  <c:v>15.345000000000001</c:v>
                </c:pt>
                <c:pt idx="5">
                  <c:v>1.47</c:v>
                </c:pt>
                <c:pt idx="6">
                  <c:v>0.27899999999999997</c:v>
                </c:pt>
                <c:pt idx="7">
                  <c:v>0.77500000000000002</c:v>
                </c:pt>
                <c:pt idx="8">
                  <c:v>0.38999999999999996</c:v>
                </c:pt>
                <c:pt idx="9">
                  <c:v>5.1770000000000005</c:v>
                </c:pt>
                <c:pt idx="10">
                  <c:v>16.71</c:v>
                </c:pt>
                <c:pt idx="11">
                  <c:v>33.015000000000001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4-46F1-B844-A2CDABA3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Data'!$E$157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Data'!$C$158:$C$169</c:f>
              <c:strCache>
                <c:ptCount val="12"/>
                <c:pt idx="0">
                  <c:v>2007-01</c:v>
                </c:pt>
                <c:pt idx="1">
                  <c:v>2007-02</c:v>
                </c:pt>
                <c:pt idx="2">
                  <c:v>2007-03</c:v>
                </c:pt>
                <c:pt idx="3">
                  <c:v>2007-04</c:v>
                </c:pt>
                <c:pt idx="4">
                  <c:v>2007-05</c:v>
                </c:pt>
                <c:pt idx="5">
                  <c:v>2007-06</c:v>
                </c:pt>
                <c:pt idx="6">
                  <c:v>2007-07</c:v>
                </c:pt>
                <c:pt idx="7">
                  <c:v>2007-08</c:v>
                </c:pt>
                <c:pt idx="8">
                  <c:v>2007-09</c:v>
                </c:pt>
                <c:pt idx="9">
                  <c:v>2007-10</c:v>
                </c:pt>
                <c:pt idx="10">
                  <c:v>2007-11</c:v>
                </c:pt>
                <c:pt idx="11">
                  <c:v>2007-12</c:v>
                </c:pt>
              </c:strCache>
            </c:strRef>
          </c:cat>
          <c:val>
            <c:numRef>
              <c:f>'Automatically Formatted Data'!$E$158:$E$169</c:f>
              <c:numCache>
                <c:formatCode>General</c:formatCode>
                <c:ptCount val="12"/>
                <c:pt idx="0">
                  <c:v>29.475999999999999</c:v>
                </c:pt>
                <c:pt idx="1">
                  <c:v>32.378</c:v>
                </c:pt>
                <c:pt idx="2">
                  <c:v>27.26</c:v>
                </c:pt>
                <c:pt idx="3">
                  <c:v>22.71</c:v>
                </c:pt>
                <c:pt idx="4">
                  <c:v>18.122</c:v>
                </c:pt>
                <c:pt idx="5">
                  <c:v>10.628</c:v>
                </c:pt>
                <c:pt idx="6">
                  <c:v>13.037000000000001</c:v>
                </c:pt>
                <c:pt idx="7">
                  <c:v>15.381</c:v>
                </c:pt>
                <c:pt idx="8">
                  <c:v>19.593</c:v>
                </c:pt>
                <c:pt idx="9">
                  <c:v>23.994</c:v>
                </c:pt>
                <c:pt idx="10">
                  <c:v>26.602</c:v>
                </c:pt>
                <c:pt idx="11">
                  <c:v>28.795999999999999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4-46F1-B844-A2CDABA3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Data'!$D$170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Data'!$C$171:$C$182</c:f>
              <c:strCache>
                <c:ptCount val="12"/>
                <c:pt idx="0">
                  <c:v>2008-01</c:v>
                </c:pt>
                <c:pt idx="1">
                  <c:v>2008-02</c:v>
                </c:pt>
                <c:pt idx="2">
                  <c:v>2008-03</c:v>
                </c:pt>
                <c:pt idx="3">
                  <c:v>2008-04</c:v>
                </c:pt>
                <c:pt idx="4">
                  <c:v>2008-05</c:v>
                </c:pt>
                <c:pt idx="5">
                  <c:v>2008-06</c:v>
                </c:pt>
                <c:pt idx="6">
                  <c:v>2008-07</c:v>
                </c:pt>
                <c:pt idx="7">
                  <c:v>2008-08</c:v>
                </c:pt>
                <c:pt idx="8">
                  <c:v>2008-09</c:v>
                </c:pt>
                <c:pt idx="9">
                  <c:v>2008-10</c:v>
                </c:pt>
                <c:pt idx="10">
                  <c:v>2008-11</c:v>
                </c:pt>
                <c:pt idx="11">
                  <c:v>2008-12</c:v>
                </c:pt>
              </c:strCache>
            </c:strRef>
          </c:cat>
          <c:val>
            <c:numRef>
              <c:f>'Automatically Formatted Data'!$D$171:$D$182</c:f>
              <c:numCache>
                <c:formatCode>General</c:formatCode>
                <c:ptCount val="12"/>
                <c:pt idx="0">
                  <c:v>2.9140000000000001</c:v>
                </c:pt>
                <c:pt idx="1">
                  <c:v>8.3229999999999986</c:v>
                </c:pt>
                <c:pt idx="2">
                  <c:v>1.736</c:v>
                </c:pt>
                <c:pt idx="3">
                  <c:v>0.53999999999999992</c:v>
                </c:pt>
                <c:pt idx="4">
                  <c:v>0.92999999999999994</c:v>
                </c:pt>
                <c:pt idx="5">
                  <c:v>14.219999999999999</c:v>
                </c:pt>
                <c:pt idx="6">
                  <c:v>2.9449999999999998</c:v>
                </c:pt>
                <c:pt idx="7">
                  <c:v>23.808</c:v>
                </c:pt>
                <c:pt idx="8">
                  <c:v>0.63</c:v>
                </c:pt>
                <c:pt idx="9">
                  <c:v>3.9060000000000001</c:v>
                </c:pt>
                <c:pt idx="10">
                  <c:v>38.309999999999995</c:v>
                </c:pt>
                <c:pt idx="11">
                  <c:v>54.157000000000004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0-4A74-ABC9-869862878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Data'!$E$170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Data'!$C$171:$C$182</c:f>
              <c:strCache>
                <c:ptCount val="12"/>
                <c:pt idx="0">
                  <c:v>2008-01</c:v>
                </c:pt>
                <c:pt idx="1">
                  <c:v>2008-02</c:v>
                </c:pt>
                <c:pt idx="2">
                  <c:v>2008-03</c:v>
                </c:pt>
                <c:pt idx="3">
                  <c:v>2008-04</c:v>
                </c:pt>
                <c:pt idx="4">
                  <c:v>2008-05</c:v>
                </c:pt>
                <c:pt idx="5">
                  <c:v>2008-06</c:v>
                </c:pt>
                <c:pt idx="6">
                  <c:v>2008-07</c:v>
                </c:pt>
                <c:pt idx="7">
                  <c:v>2008-08</c:v>
                </c:pt>
                <c:pt idx="8">
                  <c:v>2008-09</c:v>
                </c:pt>
                <c:pt idx="9">
                  <c:v>2008-10</c:v>
                </c:pt>
                <c:pt idx="10">
                  <c:v>2008-11</c:v>
                </c:pt>
                <c:pt idx="11">
                  <c:v>2008-12</c:v>
                </c:pt>
              </c:strCache>
            </c:strRef>
          </c:cat>
          <c:val>
            <c:numRef>
              <c:f>'Automatically Formatted Data'!$E$171:$E$182</c:f>
              <c:numCache>
                <c:formatCode>General</c:formatCode>
                <c:ptCount val="12"/>
                <c:pt idx="0">
                  <c:v>33.039000000000001</c:v>
                </c:pt>
                <c:pt idx="1">
                  <c:v>27.771000000000001</c:v>
                </c:pt>
                <c:pt idx="2">
                  <c:v>26.861000000000001</c:v>
                </c:pt>
                <c:pt idx="3">
                  <c:v>20.52</c:v>
                </c:pt>
                <c:pt idx="4">
                  <c:v>16.638999999999999</c:v>
                </c:pt>
                <c:pt idx="5">
                  <c:v>12.987</c:v>
                </c:pt>
                <c:pt idx="6">
                  <c:v>12.422000000000001</c:v>
                </c:pt>
                <c:pt idx="7">
                  <c:v>12.394</c:v>
                </c:pt>
                <c:pt idx="8">
                  <c:v>19.067</c:v>
                </c:pt>
                <c:pt idx="9">
                  <c:v>24.027999999999999</c:v>
                </c:pt>
                <c:pt idx="10">
                  <c:v>24.829000000000001</c:v>
                </c:pt>
                <c:pt idx="11">
                  <c:v>27.341999999999999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0-4A74-ABC9-869862878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Data'!$D$183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Data'!$C$184:$C$195</c:f>
              <c:strCache>
                <c:ptCount val="12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</c:strCache>
            </c:strRef>
          </c:cat>
          <c:val>
            <c:numRef>
              <c:f>'Automatically Formatted Data'!$D$184:$D$195</c:f>
              <c:numCache>
                <c:formatCode>General</c:formatCode>
                <c:ptCount val="12"/>
                <c:pt idx="0">
                  <c:v>3.2549999999999999</c:v>
                </c:pt>
                <c:pt idx="1">
                  <c:v>0.36399999999999999</c:v>
                </c:pt>
                <c:pt idx="2">
                  <c:v>12.524000000000001</c:v>
                </c:pt>
                <c:pt idx="3">
                  <c:v>9.7200000000000006</c:v>
                </c:pt>
                <c:pt idx="4">
                  <c:v>14.539</c:v>
                </c:pt>
                <c:pt idx="5">
                  <c:v>9.27</c:v>
                </c:pt>
                <c:pt idx="6">
                  <c:v>6.6959999999999997</c:v>
                </c:pt>
                <c:pt idx="7">
                  <c:v>4.3709999999999996</c:v>
                </c:pt>
                <c:pt idx="8">
                  <c:v>16.650000000000002</c:v>
                </c:pt>
                <c:pt idx="9">
                  <c:v>4.5569999999999995</c:v>
                </c:pt>
                <c:pt idx="10">
                  <c:v>34.47</c:v>
                </c:pt>
                <c:pt idx="11">
                  <c:v>21.266000000000002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F-47E9-BD80-B1FF55084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Data'!$E$183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Data'!$C$184:$C$195</c:f>
              <c:strCache>
                <c:ptCount val="12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</c:strCache>
            </c:strRef>
          </c:cat>
          <c:val>
            <c:numRef>
              <c:f>'Automatically Formatted Data'!$E$184:$E$195</c:f>
              <c:numCache>
                <c:formatCode>General</c:formatCode>
                <c:ptCount val="12"/>
                <c:pt idx="0">
                  <c:v>31.905000000000001</c:v>
                </c:pt>
                <c:pt idx="1">
                  <c:v>30.937999999999999</c:v>
                </c:pt>
                <c:pt idx="2">
                  <c:v>27.126999999999999</c:v>
                </c:pt>
                <c:pt idx="3">
                  <c:v>21.190999999999999</c:v>
                </c:pt>
                <c:pt idx="4">
                  <c:v>15.422000000000001</c:v>
                </c:pt>
                <c:pt idx="5">
                  <c:v>13.457000000000001</c:v>
                </c:pt>
                <c:pt idx="6">
                  <c:v>13.141</c:v>
                </c:pt>
                <c:pt idx="7">
                  <c:v>17.771999999999998</c:v>
                </c:pt>
                <c:pt idx="8">
                  <c:v>19.148</c:v>
                </c:pt>
                <c:pt idx="9">
                  <c:v>22.062000000000001</c:v>
                </c:pt>
                <c:pt idx="10">
                  <c:v>27.567</c:v>
                </c:pt>
                <c:pt idx="11">
                  <c:v>27.509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F-47E9-BD80-B1FF55084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Data'!$D$196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Data'!$C$197:$C$208</c:f>
              <c:strCache>
                <c:ptCount val="12"/>
                <c:pt idx="0">
                  <c:v>2010-01</c:v>
                </c:pt>
                <c:pt idx="1">
                  <c:v>2010-02</c:v>
                </c:pt>
                <c:pt idx="2">
                  <c:v>2010-03</c:v>
                </c:pt>
                <c:pt idx="3">
                  <c:v>2010-04</c:v>
                </c:pt>
                <c:pt idx="4">
                  <c:v>2010-05</c:v>
                </c:pt>
                <c:pt idx="5">
                  <c:v>2010-06</c:v>
                </c:pt>
                <c:pt idx="6">
                  <c:v>2010-07</c:v>
                </c:pt>
                <c:pt idx="7">
                  <c:v>2010-08</c:v>
                </c:pt>
                <c:pt idx="8">
                  <c:v>2010-09</c:v>
                </c:pt>
                <c:pt idx="9">
                  <c:v>2010-10</c:v>
                </c:pt>
                <c:pt idx="10">
                  <c:v>2010-11</c:v>
                </c:pt>
                <c:pt idx="11">
                  <c:v>2010-12</c:v>
                </c:pt>
              </c:strCache>
            </c:strRef>
          </c:cat>
          <c:val>
            <c:numRef>
              <c:f>'Automatically Formatted Data'!$D$197:$D$208</c:f>
              <c:numCache>
                <c:formatCode>General</c:formatCode>
                <c:ptCount val="12"/>
                <c:pt idx="0">
                  <c:v>14.756</c:v>
                </c:pt>
                <c:pt idx="1">
                  <c:v>62.720000000000006</c:v>
                </c:pt>
                <c:pt idx="2">
                  <c:v>8.6800000000000015</c:v>
                </c:pt>
                <c:pt idx="3">
                  <c:v>33.36</c:v>
                </c:pt>
                <c:pt idx="4">
                  <c:v>18.259</c:v>
                </c:pt>
                <c:pt idx="5">
                  <c:v>4.3499999999999996</c:v>
                </c:pt>
                <c:pt idx="6">
                  <c:v>38.099000000000004</c:v>
                </c:pt>
                <c:pt idx="7">
                  <c:v>36.146000000000001</c:v>
                </c:pt>
                <c:pt idx="8">
                  <c:v>38.07</c:v>
                </c:pt>
                <c:pt idx="9">
                  <c:v>46.561999999999998</c:v>
                </c:pt>
                <c:pt idx="10">
                  <c:v>33.33</c:v>
                </c:pt>
                <c:pt idx="11">
                  <c:v>20.801000000000002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C-4A6E-821C-0FD39C22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Data'!$E$196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Data'!$C$197:$C$208</c:f>
              <c:strCache>
                <c:ptCount val="12"/>
                <c:pt idx="0">
                  <c:v>2010-01</c:v>
                </c:pt>
                <c:pt idx="1">
                  <c:v>2010-02</c:v>
                </c:pt>
                <c:pt idx="2">
                  <c:v>2010-03</c:v>
                </c:pt>
                <c:pt idx="3">
                  <c:v>2010-04</c:v>
                </c:pt>
                <c:pt idx="4">
                  <c:v>2010-05</c:v>
                </c:pt>
                <c:pt idx="5">
                  <c:v>2010-06</c:v>
                </c:pt>
                <c:pt idx="6">
                  <c:v>2010-07</c:v>
                </c:pt>
                <c:pt idx="7">
                  <c:v>2010-08</c:v>
                </c:pt>
                <c:pt idx="8">
                  <c:v>2010-09</c:v>
                </c:pt>
                <c:pt idx="9">
                  <c:v>2010-10</c:v>
                </c:pt>
                <c:pt idx="10">
                  <c:v>2010-11</c:v>
                </c:pt>
                <c:pt idx="11">
                  <c:v>2010-12</c:v>
                </c:pt>
              </c:strCache>
            </c:strRef>
          </c:cat>
          <c:val>
            <c:numRef>
              <c:f>'Automatically Formatted Data'!$E$197:$E$208</c:f>
              <c:numCache>
                <c:formatCode>General</c:formatCode>
                <c:ptCount val="12"/>
                <c:pt idx="0">
                  <c:v>30.981000000000002</c:v>
                </c:pt>
                <c:pt idx="1">
                  <c:v>29.036000000000001</c:v>
                </c:pt>
                <c:pt idx="2">
                  <c:v>25.664999999999999</c:v>
                </c:pt>
                <c:pt idx="3">
                  <c:v>21.478000000000002</c:v>
                </c:pt>
                <c:pt idx="4">
                  <c:v>15.35</c:v>
                </c:pt>
                <c:pt idx="5">
                  <c:v>11.992000000000001</c:v>
                </c:pt>
                <c:pt idx="6">
                  <c:v>11.47</c:v>
                </c:pt>
                <c:pt idx="7">
                  <c:v>12.301</c:v>
                </c:pt>
                <c:pt idx="8">
                  <c:v>16.004000000000001</c:v>
                </c:pt>
                <c:pt idx="9">
                  <c:v>19.518000000000001</c:v>
                </c:pt>
                <c:pt idx="10">
                  <c:v>23.68</c:v>
                </c:pt>
                <c:pt idx="11">
                  <c:v>26.678000000000001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C-4A6E-821C-0FD39C22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Data'!$D$209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Data'!$C$210:$C$221</c:f>
              <c:strCache>
                <c:ptCount val="12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</c:strCache>
            </c:strRef>
          </c:cat>
          <c:val>
            <c:numRef>
              <c:f>'Automatically Formatted Data'!$D$210:$D$221</c:f>
              <c:numCache>
                <c:formatCode>General</c:formatCode>
                <c:ptCount val="12"/>
                <c:pt idx="0">
                  <c:v>14.849</c:v>
                </c:pt>
                <c:pt idx="1">
                  <c:v>88.704000000000008</c:v>
                </c:pt>
                <c:pt idx="2">
                  <c:v>80.879000000000005</c:v>
                </c:pt>
                <c:pt idx="3">
                  <c:v>0.51</c:v>
                </c:pt>
                <c:pt idx="4">
                  <c:v>16.027000000000001</c:v>
                </c:pt>
                <c:pt idx="5">
                  <c:v>7.29</c:v>
                </c:pt>
                <c:pt idx="6">
                  <c:v>16.771000000000001</c:v>
                </c:pt>
                <c:pt idx="7">
                  <c:v>8.1530000000000005</c:v>
                </c:pt>
                <c:pt idx="8">
                  <c:v>1.77</c:v>
                </c:pt>
                <c:pt idx="9">
                  <c:v>15.561999999999999</c:v>
                </c:pt>
                <c:pt idx="10">
                  <c:v>31.14</c:v>
                </c:pt>
                <c:pt idx="11">
                  <c:v>22.536999999999999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3-474C-AA0F-0037AC071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Data'!$E$209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Data'!$C$210:$C$221</c:f>
              <c:strCache>
                <c:ptCount val="12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</c:strCache>
            </c:strRef>
          </c:cat>
          <c:val>
            <c:numRef>
              <c:f>'Automatically Formatted Data'!$E$210:$E$221</c:f>
              <c:numCache>
                <c:formatCode>General</c:formatCode>
                <c:ptCount val="12"/>
                <c:pt idx="0">
                  <c:v>33.01</c:v>
                </c:pt>
                <c:pt idx="1">
                  <c:v>27.805</c:v>
                </c:pt>
                <c:pt idx="2">
                  <c:v>24.102</c:v>
                </c:pt>
                <c:pt idx="3">
                  <c:v>19.914999999999999</c:v>
                </c:pt>
                <c:pt idx="4">
                  <c:v>14.032999999999999</c:v>
                </c:pt>
                <c:pt idx="5">
                  <c:v>12.654999999999999</c:v>
                </c:pt>
                <c:pt idx="6">
                  <c:v>12.581</c:v>
                </c:pt>
                <c:pt idx="7">
                  <c:v>15.914999999999999</c:v>
                </c:pt>
                <c:pt idx="8">
                  <c:v>18.908000000000001</c:v>
                </c:pt>
                <c:pt idx="9">
                  <c:v>22.456</c:v>
                </c:pt>
                <c:pt idx="10">
                  <c:v>26.701000000000001</c:v>
                </c:pt>
                <c:pt idx="11">
                  <c:v>27.635000000000002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3-474C-AA0F-0037AC071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Data'!$D$222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Data'!$C$223:$C$234</c:f>
              <c:strCache>
                <c:ptCount val="12"/>
                <c:pt idx="0">
                  <c:v>2012-01</c:v>
                </c:pt>
                <c:pt idx="1">
                  <c:v>2012-02</c:v>
                </c:pt>
                <c:pt idx="2">
                  <c:v>2012-03</c:v>
                </c:pt>
                <c:pt idx="3">
                  <c:v>2012-04</c:v>
                </c:pt>
                <c:pt idx="4">
                  <c:v>2012-05</c:v>
                </c:pt>
                <c:pt idx="5">
                  <c:v>2012-06</c:v>
                </c:pt>
                <c:pt idx="6">
                  <c:v>2012-07</c:v>
                </c:pt>
                <c:pt idx="7">
                  <c:v>2012-08</c:v>
                </c:pt>
                <c:pt idx="8">
                  <c:v>2012-09</c:v>
                </c:pt>
                <c:pt idx="9">
                  <c:v>2012-10</c:v>
                </c:pt>
                <c:pt idx="10">
                  <c:v>2012-11</c:v>
                </c:pt>
                <c:pt idx="11">
                  <c:v>2012-12</c:v>
                </c:pt>
              </c:strCache>
            </c:strRef>
          </c:cat>
          <c:val>
            <c:numRef>
              <c:f>'Automatically Formatted Data'!$D$223:$D$234</c:f>
              <c:numCache>
                <c:formatCode>General</c:formatCode>
                <c:ptCount val="12"/>
                <c:pt idx="0">
                  <c:v>9.3620000000000001</c:v>
                </c:pt>
                <c:pt idx="1">
                  <c:v>65.801000000000002</c:v>
                </c:pt>
                <c:pt idx="2">
                  <c:v>15.251999999999999</c:v>
                </c:pt>
                <c:pt idx="3">
                  <c:v>7.29</c:v>
                </c:pt>
                <c:pt idx="4">
                  <c:v>3.782</c:v>
                </c:pt>
                <c:pt idx="5">
                  <c:v>9.2099999999999991</c:v>
                </c:pt>
                <c:pt idx="6">
                  <c:v>2.1700000000000004</c:v>
                </c:pt>
                <c:pt idx="7">
                  <c:v>1.147</c:v>
                </c:pt>
                <c:pt idx="8">
                  <c:v>1.47</c:v>
                </c:pt>
                <c:pt idx="9">
                  <c:v>1.1159999999999999</c:v>
                </c:pt>
                <c:pt idx="10">
                  <c:v>17.579999999999998</c:v>
                </c:pt>
                <c:pt idx="11">
                  <c:v>4.1850000000000005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8-48BA-B83D-AC978188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Data'!$E$222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Data'!$C$223:$C$234</c:f>
              <c:strCache>
                <c:ptCount val="12"/>
                <c:pt idx="0">
                  <c:v>2012-01</c:v>
                </c:pt>
                <c:pt idx="1">
                  <c:v>2012-02</c:v>
                </c:pt>
                <c:pt idx="2">
                  <c:v>2012-03</c:v>
                </c:pt>
                <c:pt idx="3">
                  <c:v>2012-04</c:v>
                </c:pt>
                <c:pt idx="4">
                  <c:v>2012-05</c:v>
                </c:pt>
                <c:pt idx="5">
                  <c:v>2012-06</c:v>
                </c:pt>
                <c:pt idx="6">
                  <c:v>2012-07</c:v>
                </c:pt>
                <c:pt idx="7">
                  <c:v>2012-08</c:v>
                </c:pt>
                <c:pt idx="8">
                  <c:v>2012-09</c:v>
                </c:pt>
                <c:pt idx="9">
                  <c:v>2012-10</c:v>
                </c:pt>
                <c:pt idx="10">
                  <c:v>2012-11</c:v>
                </c:pt>
                <c:pt idx="11">
                  <c:v>2012-12</c:v>
                </c:pt>
              </c:strCache>
            </c:strRef>
          </c:cat>
          <c:val>
            <c:numRef>
              <c:f>'Automatically Formatted Data'!$E$223:$E$234</c:f>
              <c:numCache>
                <c:formatCode>General</c:formatCode>
                <c:ptCount val="12"/>
                <c:pt idx="0">
                  <c:v>30.760999999999999</c:v>
                </c:pt>
                <c:pt idx="1">
                  <c:v>28.154</c:v>
                </c:pt>
                <c:pt idx="2">
                  <c:v>22.834</c:v>
                </c:pt>
                <c:pt idx="3">
                  <c:v>20.61</c:v>
                </c:pt>
                <c:pt idx="4">
                  <c:v>15.37</c:v>
                </c:pt>
                <c:pt idx="5">
                  <c:v>11.239000000000001</c:v>
                </c:pt>
                <c:pt idx="6">
                  <c:v>10.852</c:v>
                </c:pt>
                <c:pt idx="7">
                  <c:v>14.45</c:v>
                </c:pt>
                <c:pt idx="8">
                  <c:v>19.277999999999999</c:v>
                </c:pt>
                <c:pt idx="9">
                  <c:v>23.922000000000001</c:v>
                </c:pt>
                <c:pt idx="10">
                  <c:v>29.033999999999999</c:v>
                </c:pt>
                <c:pt idx="11">
                  <c:v>29.556000000000001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8-48BA-B83D-AC978188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Data'!$C$2:$C$13</c:f>
              <c:strCache>
                <c:ptCount val="12"/>
                <c:pt idx="0">
                  <c:v>1995-01</c:v>
                </c:pt>
                <c:pt idx="1">
                  <c:v>1995-02</c:v>
                </c:pt>
                <c:pt idx="2">
                  <c:v>1995-03</c:v>
                </c:pt>
                <c:pt idx="3">
                  <c:v>1995-04</c:v>
                </c:pt>
                <c:pt idx="4">
                  <c:v>1995-05</c:v>
                </c:pt>
                <c:pt idx="5">
                  <c:v>1995-06</c:v>
                </c:pt>
                <c:pt idx="6">
                  <c:v>1995-07</c:v>
                </c:pt>
                <c:pt idx="7">
                  <c:v>1995-08</c:v>
                </c:pt>
                <c:pt idx="8">
                  <c:v>1995-09</c:v>
                </c:pt>
                <c:pt idx="9">
                  <c:v>1995-10</c:v>
                </c:pt>
                <c:pt idx="10">
                  <c:v>1995-11</c:v>
                </c:pt>
                <c:pt idx="11">
                  <c:v>1995-12</c:v>
                </c:pt>
              </c:strCache>
            </c:strRef>
          </c:cat>
          <c:val>
            <c:numRef>
              <c:f>'Automatically Formatted Data'!$D$2:$D$13</c:f>
              <c:numCache>
                <c:formatCode>General</c:formatCode>
                <c:ptCount val="12"/>
                <c:pt idx="0">
                  <c:v>60.884</c:v>
                </c:pt>
                <c:pt idx="1">
                  <c:v>10.443999999999999</c:v>
                </c:pt>
                <c:pt idx="2">
                  <c:v>2.573</c:v>
                </c:pt>
                <c:pt idx="3">
                  <c:v>4.8600000000000003</c:v>
                </c:pt>
                <c:pt idx="4">
                  <c:v>10.416</c:v>
                </c:pt>
                <c:pt idx="5">
                  <c:v>18.48</c:v>
                </c:pt>
                <c:pt idx="6">
                  <c:v>5.1459999999999999</c:v>
                </c:pt>
                <c:pt idx="7">
                  <c:v>0.55799999999999994</c:v>
                </c:pt>
                <c:pt idx="8">
                  <c:v>8.52</c:v>
                </c:pt>
                <c:pt idx="9">
                  <c:v>18.259</c:v>
                </c:pt>
                <c:pt idx="10">
                  <c:v>42.48</c:v>
                </c:pt>
                <c:pt idx="11">
                  <c:v>20.646000000000001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1-4EC1-AEFC-63F724A0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</c:f>
              <c:strCache>
                <c:ptCount val="1"/>
                <c:pt idx="0">
                  <c:v>Average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Data'!$C$2:$C$13</c:f>
              <c:strCache>
                <c:ptCount val="12"/>
                <c:pt idx="0">
                  <c:v>1995-01</c:v>
                </c:pt>
                <c:pt idx="1">
                  <c:v>1995-02</c:v>
                </c:pt>
                <c:pt idx="2">
                  <c:v>1995-03</c:v>
                </c:pt>
                <c:pt idx="3">
                  <c:v>1995-04</c:v>
                </c:pt>
                <c:pt idx="4">
                  <c:v>1995-05</c:v>
                </c:pt>
                <c:pt idx="5">
                  <c:v>1995-06</c:v>
                </c:pt>
                <c:pt idx="6">
                  <c:v>1995-07</c:v>
                </c:pt>
                <c:pt idx="7">
                  <c:v>1995-08</c:v>
                </c:pt>
                <c:pt idx="8">
                  <c:v>1995-09</c:v>
                </c:pt>
                <c:pt idx="9">
                  <c:v>1995-10</c:v>
                </c:pt>
                <c:pt idx="10">
                  <c:v>1995-11</c:v>
                </c:pt>
                <c:pt idx="11">
                  <c:v>1995-12</c:v>
                </c:pt>
              </c:strCache>
            </c:strRef>
          </c:cat>
          <c:val>
            <c:numRef>
              <c:f>'Automatically Formatted Data'!$E$2:$E$13</c:f>
              <c:numCache>
                <c:formatCode>General</c:formatCode>
                <c:ptCount val="12"/>
                <c:pt idx="0">
                  <c:v>29.259</c:v>
                </c:pt>
                <c:pt idx="1">
                  <c:v>28.498999999999999</c:v>
                </c:pt>
                <c:pt idx="2">
                  <c:v>25.172999999999998</c:v>
                </c:pt>
                <c:pt idx="3">
                  <c:v>19.585999999999999</c:v>
                </c:pt>
                <c:pt idx="4">
                  <c:v>15.124000000000001</c:v>
                </c:pt>
                <c:pt idx="5">
                  <c:v>13.295</c:v>
                </c:pt>
                <c:pt idx="6">
                  <c:v>12.191000000000001</c:v>
                </c:pt>
                <c:pt idx="7">
                  <c:v>15.67</c:v>
                </c:pt>
                <c:pt idx="8">
                  <c:v>18.657</c:v>
                </c:pt>
                <c:pt idx="9">
                  <c:v>22.030999999999999</c:v>
                </c:pt>
                <c:pt idx="10">
                  <c:v>25.513999999999999</c:v>
                </c:pt>
                <c:pt idx="11">
                  <c:v>27.577999999999999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1-4EC1-AEFC-63F724A0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Data'!$D$235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Data'!$C$236:$C$247</c:f>
              <c:strCache>
                <c:ptCount val="12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</c:strCache>
            </c:strRef>
          </c:cat>
          <c:val>
            <c:numRef>
              <c:f>'Automatically Formatted Data'!$D$236:$D$247</c:f>
              <c:numCache>
                <c:formatCode>General</c:formatCode>
                <c:ptCount val="12"/>
                <c:pt idx="0">
                  <c:v>0.31</c:v>
                </c:pt>
                <c:pt idx="1">
                  <c:v>10.667999999999999</c:v>
                </c:pt>
                <c:pt idx="2">
                  <c:v>23.839000000000002</c:v>
                </c:pt>
                <c:pt idx="3">
                  <c:v>8.879999999999999</c:v>
                </c:pt>
                <c:pt idx="4">
                  <c:v>31.216999999999995</c:v>
                </c:pt>
                <c:pt idx="5">
                  <c:v>19.77</c:v>
                </c:pt>
                <c:pt idx="6">
                  <c:v>14.105</c:v>
                </c:pt>
                <c:pt idx="7">
                  <c:v>2.294</c:v>
                </c:pt>
                <c:pt idx="8">
                  <c:v>0.38999999999999996</c:v>
                </c:pt>
                <c:pt idx="9">
                  <c:v>0.434</c:v>
                </c:pt>
                <c:pt idx="10">
                  <c:v>4.3499999999999996</c:v>
                </c:pt>
                <c:pt idx="11">
                  <c:v>16.554000000000002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0-45BA-BA8F-1FEE28D9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Data'!$E$235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Data'!$C$236:$C$247</c:f>
              <c:strCache>
                <c:ptCount val="12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</c:strCache>
            </c:strRef>
          </c:cat>
          <c:val>
            <c:numRef>
              <c:f>'Automatically Formatted Data'!$E$236:$E$247</c:f>
              <c:numCache>
                <c:formatCode>General</c:formatCode>
                <c:ptCount val="12"/>
                <c:pt idx="0">
                  <c:v>31.843</c:v>
                </c:pt>
                <c:pt idx="1">
                  <c:v>29.663</c:v>
                </c:pt>
                <c:pt idx="2">
                  <c:v>25.815999999999999</c:v>
                </c:pt>
                <c:pt idx="3">
                  <c:v>22.131</c:v>
                </c:pt>
                <c:pt idx="4">
                  <c:v>17.675999999999998</c:v>
                </c:pt>
                <c:pt idx="5">
                  <c:v>12.454000000000001</c:v>
                </c:pt>
                <c:pt idx="6">
                  <c:v>12.868</c:v>
                </c:pt>
                <c:pt idx="7">
                  <c:v>16.481000000000002</c:v>
                </c:pt>
                <c:pt idx="8">
                  <c:v>22.664999999999999</c:v>
                </c:pt>
                <c:pt idx="9">
                  <c:v>22.329000000000001</c:v>
                </c:pt>
                <c:pt idx="10">
                  <c:v>25.925999999999998</c:v>
                </c:pt>
                <c:pt idx="11">
                  <c:v>29.471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0-45BA-BA8F-1FEE28D9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Data'!$D$248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Data'!$C$249:$C$260</c:f>
              <c:strCache>
                <c:ptCount val="12"/>
                <c:pt idx="0">
                  <c:v>2014-01</c:v>
                </c:pt>
                <c:pt idx="1">
                  <c:v>2014-02</c:v>
                </c:pt>
                <c:pt idx="2">
                  <c:v>2014-03</c:v>
                </c:pt>
                <c:pt idx="3">
                  <c:v>2014-04</c:v>
                </c:pt>
                <c:pt idx="4">
                  <c:v>2014-05</c:v>
                </c:pt>
                <c:pt idx="5">
                  <c:v>2014-06</c:v>
                </c:pt>
                <c:pt idx="6">
                  <c:v>2014-07</c:v>
                </c:pt>
                <c:pt idx="7">
                  <c:v>2014-08</c:v>
                </c:pt>
                <c:pt idx="8">
                  <c:v>2014-09</c:v>
                </c:pt>
                <c:pt idx="9">
                  <c:v>2014-10</c:v>
                </c:pt>
                <c:pt idx="10">
                  <c:v>2014-11</c:v>
                </c:pt>
                <c:pt idx="11">
                  <c:v>2014-12</c:v>
                </c:pt>
              </c:strCache>
            </c:strRef>
          </c:cat>
          <c:val>
            <c:numRef>
              <c:f>'Automatically Formatted Data'!$D$249:$D$260</c:f>
              <c:numCache>
                <c:formatCode>General</c:formatCode>
                <c:ptCount val="12"/>
                <c:pt idx="0">
                  <c:v>5.9210000000000003</c:v>
                </c:pt>
                <c:pt idx="1">
                  <c:v>36.932000000000002</c:v>
                </c:pt>
                <c:pt idx="2">
                  <c:v>3.7199999999999998</c:v>
                </c:pt>
                <c:pt idx="3">
                  <c:v>45.029999999999994</c:v>
                </c:pt>
                <c:pt idx="4">
                  <c:v>15.314</c:v>
                </c:pt>
                <c:pt idx="5">
                  <c:v>7.1999999999999993</c:v>
                </c:pt>
                <c:pt idx="6">
                  <c:v>3.9370000000000003</c:v>
                </c:pt>
                <c:pt idx="7">
                  <c:v>5.4249999999999998</c:v>
                </c:pt>
                <c:pt idx="8">
                  <c:v>3.39</c:v>
                </c:pt>
                <c:pt idx="9">
                  <c:v>2.3249999999999997</c:v>
                </c:pt>
                <c:pt idx="10">
                  <c:v>7.95</c:v>
                </c:pt>
                <c:pt idx="11">
                  <c:v>11.439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9-4D4A-9BBE-0AEFC8E9C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Data'!$E$248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Data'!$C$249:$C$260</c:f>
              <c:strCache>
                <c:ptCount val="12"/>
                <c:pt idx="0">
                  <c:v>2014-01</c:v>
                </c:pt>
                <c:pt idx="1">
                  <c:v>2014-02</c:v>
                </c:pt>
                <c:pt idx="2">
                  <c:v>2014-03</c:v>
                </c:pt>
                <c:pt idx="3">
                  <c:v>2014-04</c:v>
                </c:pt>
                <c:pt idx="4">
                  <c:v>2014-05</c:v>
                </c:pt>
                <c:pt idx="5">
                  <c:v>2014-06</c:v>
                </c:pt>
                <c:pt idx="6">
                  <c:v>2014-07</c:v>
                </c:pt>
                <c:pt idx="7">
                  <c:v>2014-08</c:v>
                </c:pt>
                <c:pt idx="8">
                  <c:v>2014-09</c:v>
                </c:pt>
                <c:pt idx="9">
                  <c:v>2014-10</c:v>
                </c:pt>
                <c:pt idx="10">
                  <c:v>2014-11</c:v>
                </c:pt>
                <c:pt idx="11">
                  <c:v>2014-12</c:v>
                </c:pt>
              </c:strCache>
            </c:strRef>
          </c:cat>
          <c:val>
            <c:numRef>
              <c:f>'Automatically Formatted Data'!$E$249:$E$260</c:f>
              <c:numCache>
                <c:formatCode>General</c:formatCode>
                <c:ptCount val="12"/>
                <c:pt idx="0">
                  <c:v>32.284999999999997</c:v>
                </c:pt>
                <c:pt idx="1">
                  <c:v>29.08</c:v>
                </c:pt>
                <c:pt idx="2">
                  <c:v>27.465</c:v>
                </c:pt>
                <c:pt idx="3">
                  <c:v>21.064</c:v>
                </c:pt>
                <c:pt idx="4">
                  <c:v>17.492999999999999</c:v>
                </c:pt>
                <c:pt idx="5">
                  <c:v>12.803000000000001</c:v>
                </c:pt>
                <c:pt idx="6">
                  <c:v>11.843</c:v>
                </c:pt>
                <c:pt idx="7">
                  <c:v>13.226000000000001</c:v>
                </c:pt>
                <c:pt idx="8">
                  <c:v>18.988</c:v>
                </c:pt>
                <c:pt idx="9">
                  <c:v>24.7</c:v>
                </c:pt>
                <c:pt idx="10">
                  <c:v>27.696999999999999</c:v>
                </c:pt>
                <c:pt idx="11">
                  <c:v>29.811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9-4D4A-9BBE-0AEFC8E9C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Data'!$D$261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Data'!$C$262:$C$273</c:f>
              <c:strCache>
                <c:ptCount val="12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</c:strCache>
            </c:strRef>
          </c:cat>
          <c:val>
            <c:numRef>
              <c:f>'Automatically Formatted Data'!$D$262:$D$273</c:f>
              <c:numCache>
                <c:formatCode>General</c:formatCode>
                <c:ptCount val="12"/>
                <c:pt idx="0">
                  <c:v>36.269999999999996</c:v>
                </c:pt>
                <c:pt idx="1">
                  <c:v>0.252</c:v>
                </c:pt>
                <c:pt idx="2">
                  <c:v>5.0529999999999999</c:v>
                </c:pt>
                <c:pt idx="3">
                  <c:v>7.41</c:v>
                </c:pt>
                <c:pt idx="4">
                  <c:v>17.452999999999999</c:v>
                </c:pt>
                <c:pt idx="5">
                  <c:v>9.99</c:v>
                </c:pt>
                <c:pt idx="6">
                  <c:v>5.3629999999999995</c:v>
                </c:pt>
                <c:pt idx="7">
                  <c:v>9.734</c:v>
                </c:pt>
                <c:pt idx="8">
                  <c:v>1.92</c:v>
                </c:pt>
                <c:pt idx="9">
                  <c:v>1.798</c:v>
                </c:pt>
                <c:pt idx="10">
                  <c:v>17.73</c:v>
                </c:pt>
                <c:pt idx="11">
                  <c:v>31.712999999999997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8-4254-804C-7F12370F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Data'!$E$261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Data'!$C$262:$C$273</c:f>
              <c:strCache>
                <c:ptCount val="12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</c:strCache>
            </c:strRef>
          </c:cat>
          <c:val>
            <c:numRef>
              <c:f>'Automatically Formatted Data'!$E$262:$E$273</c:f>
              <c:numCache>
                <c:formatCode>General</c:formatCode>
                <c:ptCount val="12"/>
                <c:pt idx="0">
                  <c:v>28.623999999999999</c:v>
                </c:pt>
                <c:pt idx="1">
                  <c:v>31.297999999999998</c:v>
                </c:pt>
                <c:pt idx="2">
                  <c:v>25.88</c:v>
                </c:pt>
                <c:pt idx="3">
                  <c:v>19.199000000000002</c:v>
                </c:pt>
                <c:pt idx="4">
                  <c:v>15.667999999999999</c:v>
                </c:pt>
                <c:pt idx="5">
                  <c:v>12.381</c:v>
                </c:pt>
                <c:pt idx="6">
                  <c:v>10.897</c:v>
                </c:pt>
                <c:pt idx="7">
                  <c:v>14.115</c:v>
                </c:pt>
                <c:pt idx="8">
                  <c:v>17.661000000000001</c:v>
                </c:pt>
                <c:pt idx="9">
                  <c:v>27.346</c:v>
                </c:pt>
                <c:pt idx="10">
                  <c:v>28.026</c:v>
                </c:pt>
                <c:pt idx="11">
                  <c:v>30.077000000000002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8-4254-804C-7F12370F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Data'!$D$274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Data'!$C$275:$C$286</c:f>
              <c:strCache>
                <c:ptCount val="12"/>
                <c:pt idx="0">
                  <c:v>2016-01</c:v>
                </c:pt>
                <c:pt idx="1">
                  <c:v>2016-02</c:v>
                </c:pt>
                <c:pt idx="2">
                  <c:v>2016-03</c:v>
                </c:pt>
                <c:pt idx="3">
                  <c:v>2016-04</c:v>
                </c:pt>
                <c:pt idx="4">
                  <c:v>2016-05</c:v>
                </c:pt>
                <c:pt idx="5">
                  <c:v>2016-06</c:v>
                </c:pt>
                <c:pt idx="6">
                  <c:v>2016-07</c:v>
                </c:pt>
                <c:pt idx="7">
                  <c:v>2016-08</c:v>
                </c:pt>
                <c:pt idx="8">
                  <c:v>2016-09</c:v>
                </c:pt>
                <c:pt idx="9">
                  <c:v>2016-10</c:v>
                </c:pt>
                <c:pt idx="10">
                  <c:v>2016-11</c:v>
                </c:pt>
                <c:pt idx="11">
                  <c:v>2016-12</c:v>
                </c:pt>
              </c:strCache>
            </c:strRef>
          </c:cat>
          <c:val>
            <c:numRef>
              <c:f>'Automatically Formatted Data'!$D$275:$D$286</c:f>
              <c:numCache>
                <c:formatCode>General</c:formatCode>
                <c:ptCount val="12"/>
                <c:pt idx="0">
                  <c:v>18.382999999999999</c:v>
                </c:pt>
                <c:pt idx="1">
                  <c:v>4.0020000000000007</c:v>
                </c:pt>
                <c:pt idx="2">
                  <c:v>50.096000000000004</c:v>
                </c:pt>
                <c:pt idx="3">
                  <c:v>0.92999999999999994</c:v>
                </c:pt>
                <c:pt idx="4">
                  <c:v>26.97</c:v>
                </c:pt>
                <c:pt idx="5">
                  <c:v>28.439999999999998</c:v>
                </c:pt>
                <c:pt idx="6">
                  <c:v>6.2310000000000008</c:v>
                </c:pt>
                <c:pt idx="7">
                  <c:v>44.237000000000002</c:v>
                </c:pt>
                <c:pt idx="8">
                  <c:v>42.839999999999996</c:v>
                </c:pt>
                <c:pt idx="9">
                  <c:v>5.4870000000000001</c:v>
                </c:pt>
                <c:pt idx="10">
                  <c:v>7.1099999999999994</c:v>
                </c:pt>
                <c:pt idx="11">
                  <c:v>48.948999999999998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C-48DC-BA6F-F6961BE0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Data'!$E$274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Data'!$C$275:$C$286</c:f>
              <c:strCache>
                <c:ptCount val="12"/>
                <c:pt idx="0">
                  <c:v>2016-01</c:v>
                </c:pt>
                <c:pt idx="1">
                  <c:v>2016-02</c:v>
                </c:pt>
                <c:pt idx="2">
                  <c:v>2016-03</c:v>
                </c:pt>
                <c:pt idx="3">
                  <c:v>2016-04</c:v>
                </c:pt>
                <c:pt idx="4">
                  <c:v>2016-05</c:v>
                </c:pt>
                <c:pt idx="5">
                  <c:v>2016-06</c:v>
                </c:pt>
                <c:pt idx="6">
                  <c:v>2016-07</c:v>
                </c:pt>
                <c:pt idx="7">
                  <c:v>2016-08</c:v>
                </c:pt>
                <c:pt idx="8">
                  <c:v>2016-09</c:v>
                </c:pt>
                <c:pt idx="9">
                  <c:v>2016-10</c:v>
                </c:pt>
                <c:pt idx="10">
                  <c:v>2016-11</c:v>
                </c:pt>
                <c:pt idx="11">
                  <c:v>2016-12</c:v>
                </c:pt>
              </c:strCache>
            </c:strRef>
          </c:cat>
          <c:val>
            <c:numRef>
              <c:f>'Automatically Formatted Data'!$E$275:$E$286</c:f>
              <c:numCache>
                <c:formatCode>General</c:formatCode>
                <c:ptCount val="12"/>
                <c:pt idx="0">
                  <c:v>29.943999999999999</c:v>
                </c:pt>
                <c:pt idx="1">
                  <c:v>30.056999999999999</c:v>
                </c:pt>
                <c:pt idx="2">
                  <c:v>28.646999999999998</c:v>
                </c:pt>
                <c:pt idx="3">
                  <c:v>22.631</c:v>
                </c:pt>
                <c:pt idx="4">
                  <c:v>18.047999999999998</c:v>
                </c:pt>
                <c:pt idx="5">
                  <c:v>13.456</c:v>
                </c:pt>
                <c:pt idx="6">
                  <c:v>12.398999999999999</c:v>
                </c:pt>
                <c:pt idx="7">
                  <c:v>13.832000000000001</c:v>
                </c:pt>
                <c:pt idx="8">
                  <c:v>15.973000000000001</c:v>
                </c:pt>
                <c:pt idx="9">
                  <c:v>21.314</c:v>
                </c:pt>
                <c:pt idx="10">
                  <c:v>26.524999999999999</c:v>
                </c:pt>
                <c:pt idx="11">
                  <c:v>30.673999999999999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C-48DC-BA6F-F6961BE0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Data'!$D$287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Data'!$C$288:$C$299</c:f>
              <c:strCache>
                <c:ptCount val="12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</c:strCache>
            </c:strRef>
          </c:cat>
          <c:val>
            <c:numRef>
              <c:f>'Automatically Formatted Data'!$D$288:$D$299</c:f>
              <c:numCache>
                <c:formatCode>General</c:formatCode>
                <c:ptCount val="12"/>
                <c:pt idx="0">
                  <c:v>85.373999999999995</c:v>
                </c:pt>
                <c:pt idx="1">
                  <c:v>1.54</c:v>
                </c:pt>
                <c:pt idx="2">
                  <c:v>2.1080000000000001</c:v>
                </c:pt>
                <c:pt idx="3">
                  <c:v>25.62</c:v>
                </c:pt>
                <c:pt idx="4">
                  <c:v>2.5110000000000001</c:v>
                </c:pt>
                <c:pt idx="5">
                  <c:v>7.26</c:v>
                </c:pt>
                <c:pt idx="6">
                  <c:v>2.79</c:v>
                </c:pt>
                <c:pt idx="7">
                  <c:v>4.5880000000000001</c:v>
                </c:pt>
                <c:pt idx="8">
                  <c:v>24.3</c:v>
                </c:pt>
                <c:pt idx="9">
                  <c:v>8.5560000000000009</c:v>
                </c:pt>
                <c:pt idx="10">
                  <c:v>33.839999999999996</c:v>
                </c:pt>
                <c:pt idx="11">
                  <c:v>5.766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C-47A5-9983-1E96BBEA1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Data'!$E$287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Data'!$C$288:$C$299</c:f>
              <c:strCache>
                <c:ptCount val="12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</c:strCache>
            </c:strRef>
          </c:cat>
          <c:val>
            <c:numRef>
              <c:f>'Automatically Formatted Data'!$E$288:$E$299</c:f>
              <c:numCache>
                <c:formatCode>General</c:formatCode>
                <c:ptCount val="12"/>
                <c:pt idx="0">
                  <c:v>33.762999999999998</c:v>
                </c:pt>
                <c:pt idx="1">
                  <c:v>31.12</c:v>
                </c:pt>
                <c:pt idx="2">
                  <c:v>28.402000000000001</c:v>
                </c:pt>
                <c:pt idx="3">
                  <c:v>21.302</c:v>
                </c:pt>
                <c:pt idx="4">
                  <c:v>16.422999999999998</c:v>
                </c:pt>
                <c:pt idx="5">
                  <c:v>12.676</c:v>
                </c:pt>
                <c:pt idx="6">
                  <c:v>13.071999999999999</c:v>
                </c:pt>
                <c:pt idx="7">
                  <c:v>14.449</c:v>
                </c:pt>
                <c:pt idx="8">
                  <c:v>18.914999999999999</c:v>
                </c:pt>
                <c:pt idx="9">
                  <c:v>23.248999999999999</c:v>
                </c:pt>
                <c:pt idx="10">
                  <c:v>27.257000000000001</c:v>
                </c:pt>
                <c:pt idx="11">
                  <c:v>29.803000000000001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C-47A5-9983-1E96BBEA1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Data'!$D$300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Data'!$C$301:$C$312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'Automatically Formatted Data'!$D$301:$D$312</c:f>
              <c:numCache>
                <c:formatCode>General</c:formatCode>
                <c:ptCount val="12"/>
                <c:pt idx="0">
                  <c:v>9.734</c:v>
                </c:pt>
                <c:pt idx="1">
                  <c:v>1.5680000000000001</c:v>
                </c:pt>
                <c:pt idx="2">
                  <c:v>6.5720000000000001</c:v>
                </c:pt>
                <c:pt idx="3">
                  <c:v>0.44999999999999996</c:v>
                </c:pt>
                <c:pt idx="4">
                  <c:v>2.7279999999999998</c:v>
                </c:pt>
                <c:pt idx="5">
                  <c:v>3.21</c:v>
                </c:pt>
                <c:pt idx="6">
                  <c:v>1.829</c:v>
                </c:pt>
                <c:pt idx="7">
                  <c:v>7.5329999999999995</c:v>
                </c:pt>
                <c:pt idx="8">
                  <c:v>0.38999999999999996</c:v>
                </c:pt>
                <c:pt idx="9">
                  <c:v>14.291</c:v>
                </c:pt>
                <c:pt idx="10">
                  <c:v>45.36</c:v>
                </c:pt>
                <c:pt idx="11">
                  <c:v>3.5960000000000001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D-40B9-89DF-D5A46C29F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Data'!$E$300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Data'!$C$301:$C$312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'Automatically Formatted Data'!$E$301:$E$312</c:f>
              <c:numCache>
                <c:formatCode>General</c:formatCode>
                <c:ptCount val="12"/>
                <c:pt idx="0">
                  <c:v>33.344999999999999</c:v>
                </c:pt>
                <c:pt idx="1">
                  <c:v>30.827000000000002</c:v>
                </c:pt>
                <c:pt idx="2">
                  <c:v>26.981999999999999</c:v>
                </c:pt>
                <c:pt idx="3">
                  <c:v>24.893000000000001</c:v>
                </c:pt>
                <c:pt idx="4">
                  <c:v>15.862</c:v>
                </c:pt>
                <c:pt idx="5">
                  <c:v>12.425000000000001</c:v>
                </c:pt>
                <c:pt idx="6">
                  <c:v>12.852</c:v>
                </c:pt>
                <c:pt idx="7">
                  <c:v>14.241</c:v>
                </c:pt>
                <c:pt idx="8">
                  <c:v>17.582999999999998</c:v>
                </c:pt>
                <c:pt idx="9">
                  <c:v>24.609000000000002</c:v>
                </c:pt>
                <c:pt idx="10">
                  <c:v>26.337</c:v>
                </c:pt>
                <c:pt idx="11">
                  <c:v>30.914999999999999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D-40B9-89DF-D5A46C29F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Data'!$D$313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Data'!$C$314:$C$325</c:f>
              <c:strCache>
                <c:ptCount val="12"/>
                <c:pt idx="0">
                  <c:v>2019-01</c:v>
                </c:pt>
                <c:pt idx="1">
                  <c:v>2019-02</c:v>
                </c:pt>
                <c:pt idx="2">
                  <c:v>2019-03</c:v>
                </c:pt>
                <c:pt idx="3">
                  <c:v>2019-04</c:v>
                </c:pt>
                <c:pt idx="4">
                  <c:v>2019-05</c:v>
                </c:pt>
                <c:pt idx="5">
                  <c:v>2019-06</c:v>
                </c:pt>
                <c:pt idx="6">
                  <c:v>2019-07</c:v>
                </c:pt>
                <c:pt idx="7">
                  <c:v>2019-08</c:v>
                </c:pt>
                <c:pt idx="8">
                  <c:v>2019-09</c:v>
                </c:pt>
                <c:pt idx="9">
                  <c:v>2019-10</c:v>
                </c:pt>
                <c:pt idx="10">
                  <c:v>2019-11</c:v>
                </c:pt>
                <c:pt idx="11">
                  <c:v>2019-12</c:v>
                </c:pt>
              </c:strCache>
            </c:strRef>
          </c:cat>
          <c:val>
            <c:numRef>
              <c:f>'Automatically Formatted Data'!$D$314:$D$325</c:f>
              <c:numCache>
                <c:formatCode>General</c:formatCode>
                <c:ptCount val="12"/>
                <c:pt idx="0">
                  <c:v>1.736</c:v>
                </c:pt>
                <c:pt idx="1">
                  <c:v>2.548</c:v>
                </c:pt>
                <c:pt idx="2">
                  <c:v>8.7419999999999991</c:v>
                </c:pt>
                <c:pt idx="3">
                  <c:v>2.4300000000000002</c:v>
                </c:pt>
                <c:pt idx="4">
                  <c:v>10.261000000000001</c:v>
                </c:pt>
                <c:pt idx="5">
                  <c:v>2.2199999999999998</c:v>
                </c:pt>
                <c:pt idx="6">
                  <c:v>1.829</c:v>
                </c:pt>
                <c:pt idx="7">
                  <c:v>1.333</c:v>
                </c:pt>
                <c:pt idx="8">
                  <c:v>0.38999999999999996</c:v>
                </c:pt>
                <c:pt idx="9">
                  <c:v>1.7670000000000001</c:v>
                </c:pt>
                <c:pt idx="10">
                  <c:v>2.37</c:v>
                </c:pt>
                <c:pt idx="11">
                  <c:v>1.7670000000000001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2-414E-8F27-5E08C92E7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Data'!$E$313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Data'!$C$314:$C$325</c:f>
              <c:strCache>
                <c:ptCount val="12"/>
                <c:pt idx="0">
                  <c:v>2019-01</c:v>
                </c:pt>
                <c:pt idx="1">
                  <c:v>2019-02</c:v>
                </c:pt>
                <c:pt idx="2">
                  <c:v>2019-03</c:v>
                </c:pt>
                <c:pt idx="3">
                  <c:v>2019-04</c:v>
                </c:pt>
                <c:pt idx="4">
                  <c:v>2019-05</c:v>
                </c:pt>
                <c:pt idx="5">
                  <c:v>2019-06</c:v>
                </c:pt>
                <c:pt idx="6">
                  <c:v>2019-07</c:v>
                </c:pt>
                <c:pt idx="7">
                  <c:v>2019-08</c:v>
                </c:pt>
                <c:pt idx="8">
                  <c:v>2019-09</c:v>
                </c:pt>
                <c:pt idx="9">
                  <c:v>2019-10</c:v>
                </c:pt>
                <c:pt idx="10">
                  <c:v>2019-11</c:v>
                </c:pt>
                <c:pt idx="11">
                  <c:v>2019-12</c:v>
                </c:pt>
              </c:strCache>
            </c:strRef>
          </c:cat>
          <c:val>
            <c:numRef>
              <c:f>'Automatically Formatted Data'!$E$314:$E$325</c:f>
              <c:numCache>
                <c:formatCode>General</c:formatCode>
                <c:ptCount val="12"/>
                <c:pt idx="0">
                  <c:v>34.567999999999998</c:v>
                </c:pt>
                <c:pt idx="1">
                  <c:v>30.048999999999999</c:v>
                </c:pt>
                <c:pt idx="2">
                  <c:v>28.082999999999998</c:v>
                </c:pt>
                <c:pt idx="3">
                  <c:v>22.423999999999999</c:v>
                </c:pt>
                <c:pt idx="4">
                  <c:v>16.378</c:v>
                </c:pt>
                <c:pt idx="5">
                  <c:v>11.657999999999999</c:v>
                </c:pt>
                <c:pt idx="6">
                  <c:v>13.525</c:v>
                </c:pt>
                <c:pt idx="7">
                  <c:v>13.169</c:v>
                </c:pt>
                <c:pt idx="8">
                  <c:v>19.561</c:v>
                </c:pt>
                <c:pt idx="9">
                  <c:v>24.696000000000002</c:v>
                </c:pt>
                <c:pt idx="10">
                  <c:v>25.295000000000002</c:v>
                </c:pt>
                <c:pt idx="11">
                  <c:v>33.066000000000003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2-414E-8F27-5E08C92E7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Data'!$D$326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Data'!$C$327:$C$338</c:f>
              <c:strCache>
                <c:ptCount val="12"/>
                <c:pt idx="0">
                  <c:v>2020-01</c:v>
                </c:pt>
                <c:pt idx="1">
                  <c:v>2020-02</c:v>
                </c:pt>
                <c:pt idx="2">
                  <c:v>2020-03</c:v>
                </c:pt>
                <c:pt idx="3">
                  <c:v>2020-04</c:v>
                </c:pt>
                <c:pt idx="4">
                  <c:v>2020-05</c:v>
                </c:pt>
                <c:pt idx="5">
                  <c:v>2020-06</c:v>
                </c:pt>
                <c:pt idx="6">
                  <c:v>2020-07</c:v>
                </c:pt>
                <c:pt idx="7">
                  <c:v>2020-08</c:v>
                </c:pt>
                <c:pt idx="8">
                  <c:v>2020-09</c:v>
                </c:pt>
                <c:pt idx="9">
                  <c:v>2020-10</c:v>
                </c:pt>
                <c:pt idx="10">
                  <c:v>2020-11</c:v>
                </c:pt>
                <c:pt idx="11">
                  <c:v>2020-12</c:v>
                </c:pt>
              </c:strCache>
            </c:strRef>
          </c:cat>
          <c:val>
            <c:numRef>
              <c:f>'Automatically Formatted Data'!$D$327:$D$338</c:f>
              <c:numCache>
                <c:formatCode>General</c:formatCode>
                <c:ptCount val="12"/>
                <c:pt idx="0">
                  <c:v>27.062999999999999</c:v>
                </c:pt>
                <c:pt idx="1">
                  <c:v>8.2939999999999987</c:v>
                </c:pt>
                <c:pt idx="2">
                  <c:v>18.878999999999998</c:v>
                </c:pt>
                <c:pt idx="3">
                  <c:v>5.67</c:v>
                </c:pt>
                <c:pt idx="4">
                  <c:v>0.496</c:v>
                </c:pt>
                <c:pt idx="5">
                  <c:v>0.48</c:v>
                </c:pt>
                <c:pt idx="6">
                  <c:v>3.5340000000000003</c:v>
                </c:pt>
                <c:pt idx="7">
                  <c:v>21.668999999999997</c:v>
                </c:pt>
                <c:pt idx="8">
                  <c:v>16.5</c:v>
                </c:pt>
                <c:pt idx="9">
                  <c:v>26.195</c:v>
                </c:pt>
                <c:pt idx="10">
                  <c:v>1.26</c:v>
                </c:pt>
                <c:pt idx="11">
                  <c:v>14.446000000000002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4-44EB-AA52-B26F364BF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Data'!$E$326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Data'!$C$327:$C$338</c:f>
              <c:strCache>
                <c:ptCount val="12"/>
                <c:pt idx="0">
                  <c:v>2020-01</c:v>
                </c:pt>
                <c:pt idx="1">
                  <c:v>2020-02</c:v>
                </c:pt>
                <c:pt idx="2">
                  <c:v>2020-03</c:v>
                </c:pt>
                <c:pt idx="3">
                  <c:v>2020-04</c:v>
                </c:pt>
                <c:pt idx="4">
                  <c:v>2020-05</c:v>
                </c:pt>
                <c:pt idx="5">
                  <c:v>2020-06</c:v>
                </c:pt>
                <c:pt idx="6">
                  <c:v>2020-07</c:v>
                </c:pt>
                <c:pt idx="7">
                  <c:v>2020-08</c:v>
                </c:pt>
                <c:pt idx="8">
                  <c:v>2020-09</c:v>
                </c:pt>
                <c:pt idx="9">
                  <c:v>2020-10</c:v>
                </c:pt>
                <c:pt idx="10">
                  <c:v>2020-11</c:v>
                </c:pt>
                <c:pt idx="11">
                  <c:v>2020-12</c:v>
                </c:pt>
              </c:strCache>
            </c:strRef>
          </c:cat>
          <c:val>
            <c:numRef>
              <c:f>'Automatically Formatted Data'!$E$327:$E$338</c:f>
              <c:numCache>
                <c:formatCode>General</c:formatCode>
                <c:ptCount val="12"/>
                <c:pt idx="0">
                  <c:v>30.280999999999999</c:v>
                </c:pt>
                <c:pt idx="1">
                  <c:v>28.31</c:v>
                </c:pt>
                <c:pt idx="2">
                  <c:v>25.797999999999998</c:v>
                </c:pt>
                <c:pt idx="3">
                  <c:v>21.247</c:v>
                </c:pt>
                <c:pt idx="4">
                  <c:v>14.114000000000001</c:v>
                </c:pt>
                <c:pt idx="5">
                  <c:v>11.975</c:v>
                </c:pt>
                <c:pt idx="6">
                  <c:v>11.84</c:v>
                </c:pt>
                <c:pt idx="7">
                  <c:v>13.755000000000001</c:v>
                </c:pt>
                <c:pt idx="8">
                  <c:v>20.481000000000002</c:v>
                </c:pt>
                <c:pt idx="9">
                  <c:v>21.797999999999998</c:v>
                </c:pt>
                <c:pt idx="10">
                  <c:v>28.675000000000001</c:v>
                </c:pt>
                <c:pt idx="11">
                  <c:v>26.917000000000002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4-44EB-AA52-B26F364BF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Data'!$D$339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Data'!$C$340:$C$351</c:f>
              <c:strCache>
                <c:ptCount val="12"/>
                <c:pt idx="0">
                  <c:v>2021-01</c:v>
                </c:pt>
                <c:pt idx="1">
                  <c:v>2021-02</c:v>
                </c:pt>
                <c:pt idx="2">
                  <c:v>2021-03</c:v>
                </c:pt>
                <c:pt idx="3">
                  <c:v>2021-04</c:v>
                </c:pt>
                <c:pt idx="4">
                  <c:v>2021-05</c:v>
                </c:pt>
                <c:pt idx="5">
                  <c:v>2021-06</c:v>
                </c:pt>
                <c:pt idx="6">
                  <c:v>2021-07</c:v>
                </c:pt>
                <c:pt idx="7">
                  <c:v>2021-08</c:v>
                </c:pt>
                <c:pt idx="8">
                  <c:v>2021-09</c:v>
                </c:pt>
                <c:pt idx="9">
                  <c:v>2021-10</c:v>
                </c:pt>
                <c:pt idx="10">
                  <c:v>2021-11</c:v>
                </c:pt>
                <c:pt idx="11">
                  <c:v>2021-12</c:v>
                </c:pt>
              </c:strCache>
            </c:strRef>
          </c:cat>
          <c:val>
            <c:numRef>
              <c:f>'Automatically Formatted Data'!$D$340:$D$351</c:f>
              <c:numCache>
                <c:formatCode>General</c:formatCode>
                <c:ptCount val="12"/>
                <c:pt idx="0">
                  <c:v>17.298000000000002</c:v>
                </c:pt>
                <c:pt idx="1">
                  <c:v>14.616</c:v>
                </c:pt>
                <c:pt idx="2">
                  <c:v>50.963999999999999</c:v>
                </c:pt>
                <c:pt idx="3">
                  <c:v>3.42</c:v>
                </c:pt>
                <c:pt idx="4">
                  <c:v>5.2700000000000005</c:v>
                </c:pt>
                <c:pt idx="5">
                  <c:v>7.4399999999999995</c:v>
                </c:pt>
                <c:pt idx="6">
                  <c:v>4.4329999999999998</c:v>
                </c:pt>
                <c:pt idx="7">
                  <c:v>2.1390000000000002</c:v>
                </c:pt>
                <c:pt idx="8">
                  <c:v>0.03</c:v>
                </c:pt>
                <c:pt idx="9">
                  <c:v>8.99</c:v>
                </c:pt>
                <c:pt idx="10">
                  <c:v>45.54</c:v>
                </c:pt>
                <c:pt idx="11">
                  <c:v>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2-47D4-BBB9-FFD4EED46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Data'!$E$339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Data'!$C$340:$C$351</c:f>
              <c:strCache>
                <c:ptCount val="12"/>
                <c:pt idx="0">
                  <c:v>2021-01</c:v>
                </c:pt>
                <c:pt idx="1">
                  <c:v>2021-02</c:v>
                </c:pt>
                <c:pt idx="2">
                  <c:v>2021-03</c:v>
                </c:pt>
                <c:pt idx="3">
                  <c:v>2021-04</c:v>
                </c:pt>
                <c:pt idx="4">
                  <c:v>2021-05</c:v>
                </c:pt>
                <c:pt idx="5">
                  <c:v>2021-06</c:v>
                </c:pt>
                <c:pt idx="6">
                  <c:v>2021-07</c:v>
                </c:pt>
                <c:pt idx="7">
                  <c:v>2021-08</c:v>
                </c:pt>
                <c:pt idx="8">
                  <c:v>2021-09</c:v>
                </c:pt>
                <c:pt idx="9">
                  <c:v>2021-10</c:v>
                </c:pt>
                <c:pt idx="10">
                  <c:v>2021-11</c:v>
                </c:pt>
                <c:pt idx="11">
                  <c:v>2021-12</c:v>
                </c:pt>
              </c:strCache>
            </c:strRef>
          </c:cat>
          <c:val>
            <c:numRef>
              <c:f>'Automatically Formatted Data'!$E$340:$E$351</c:f>
              <c:numCache>
                <c:formatCode>General</c:formatCode>
                <c:ptCount val="12"/>
                <c:pt idx="0">
                  <c:v>29.75</c:v>
                </c:pt>
                <c:pt idx="1">
                  <c:v>28.04</c:v>
                </c:pt>
                <c:pt idx="2">
                  <c:v>25.167999999999999</c:v>
                </c:pt>
                <c:pt idx="3">
                  <c:v>20.608000000000001</c:v>
                </c:pt>
                <c:pt idx="4">
                  <c:v>15.909000000000001</c:v>
                </c:pt>
                <c:pt idx="5">
                  <c:v>12.552</c:v>
                </c:pt>
                <c:pt idx="6">
                  <c:v>13.193</c:v>
                </c:pt>
                <c:pt idx="7">
                  <c:v>14.250999999999999</c:v>
                </c:pt>
                <c:pt idx="8">
                  <c:v>18.388999999999999</c:v>
                </c:pt>
                <c:pt idx="9">
                  <c:v>22.135000000000002</c:v>
                </c:pt>
                <c:pt idx="10">
                  <c:v>22.728000000000002</c:v>
                </c:pt>
                <c:pt idx="11">
                  <c:v>29.148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2-47D4-BBB9-FFD4EED46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Data'!$D$352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Data'!$C$353:$C$364</c:f>
              <c:strCache>
                <c:ptCount val="12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</c:strCache>
            </c:strRef>
          </c:cat>
          <c:val>
            <c:numRef>
              <c:f>'Automatically Formatted Data'!$D$353:$D$364</c:f>
              <c:numCache>
                <c:formatCode>General</c:formatCode>
                <c:ptCount val="12"/>
                <c:pt idx="0">
                  <c:v>83.483000000000004</c:v>
                </c:pt>
                <c:pt idx="1">
                  <c:v>10.556000000000001</c:v>
                </c:pt>
                <c:pt idx="2">
                  <c:v>6.2310000000000008</c:v>
                </c:pt>
                <c:pt idx="3">
                  <c:v>15.780000000000001</c:v>
                </c:pt>
                <c:pt idx="4">
                  <c:v>11.997</c:v>
                </c:pt>
                <c:pt idx="5">
                  <c:v>2.4300000000000002</c:v>
                </c:pt>
                <c:pt idx="6">
                  <c:v>1.9219999999999999</c:v>
                </c:pt>
                <c:pt idx="7">
                  <c:v>6.7270000000000003</c:v>
                </c:pt>
                <c:pt idx="8">
                  <c:v>8.67</c:v>
                </c:pt>
                <c:pt idx="9">
                  <c:v>70.028999999999996</c:v>
                </c:pt>
                <c:pt idx="10">
                  <c:v>30.629999999999995</c:v>
                </c:pt>
                <c:pt idx="11">
                  <c:v>20.553000000000001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5-428C-B264-DB106486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Data'!$E$352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Data'!$C$353:$C$364</c:f>
              <c:strCache>
                <c:ptCount val="12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</c:strCache>
            </c:strRef>
          </c:cat>
          <c:val>
            <c:numRef>
              <c:f>'Automatically Formatted Data'!$E$353:$E$364</c:f>
              <c:numCache>
                <c:formatCode>General</c:formatCode>
                <c:ptCount val="12"/>
                <c:pt idx="0">
                  <c:v>30.207999999999998</c:v>
                </c:pt>
                <c:pt idx="1">
                  <c:v>27.64</c:v>
                </c:pt>
                <c:pt idx="2">
                  <c:v>27.425999999999998</c:v>
                </c:pt>
                <c:pt idx="3">
                  <c:v>23.068000000000001</c:v>
                </c:pt>
                <c:pt idx="4">
                  <c:v>15.933999999999999</c:v>
                </c:pt>
                <c:pt idx="5">
                  <c:v>12.08</c:v>
                </c:pt>
                <c:pt idx="6">
                  <c:v>10.847</c:v>
                </c:pt>
                <c:pt idx="7">
                  <c:v>13.497999999999999</c:v>
                </c:pt>
                <c:pt idx="8">
                  <c:v>17.510000000000002</c:v>
                </c:pt>
                <c:pt idx="9">
                  <c:v>21.603999999999999</c:v>
                </c:pt>
                <c:pt idx="10">
                  <c:v>23.384</c:v>
                </c:pt>
                <c:pt idx="11">
                  <c:v>28.597000000000001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5-428C-B264-DB106486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Data'!$D$14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Data'!$C$15:$C$26</c:f>
              <c:strCache>
                <c:ptCount val="12"/>
                <c:pt idx="0">
                  <c:v>1996-01</c:v>
                </c:pt>
                <c:pt idx="1">
                  <c:v>1996-02</c:v>
                </c:pt>
                <c:pt idx="2">
                  <c:v>1996-03</c:v>
                </c:pt>
                <c:pt idx="3">
                  <c:v>1996-04</c:v>
                </c:pt>
                <c:pt idx="4">
                  <c:v>1996-05</c:v>
                </c:pt>
                <c:pt idx="5">
                  <c:v>1996-06</c:v>
                </c:pt>
                <c:pt idx="6">
                  <c:v>1996-07</c:v>
                </c:pt>
                <c:pt idx="7">
                  <c:v>1996-08</c:v>
                </c:pt>
                <c:pt idx="8">
                  <c:v>1996-09</c:v>
                </c:pt>
                <c:pt idx="9">
                  <c:v>1996-10</c:v>
                </c:pt>
                <c:pt idx="10">
                  <c:v>1996-11</c:v>
                </c:pt>
                <c:pt idx="11">
                  <c:v>1996-12</c:v>
                </c:pt>
              </c:strCache>
            </c:strRef>
          </c:cat>
          <c:val>
            <c:numRef>
              <c:f>'Automatically Formatted Data'!$D$15:$D$26</c:f>
              <c:numCache>
                <c:formatCode>General</c:formatCode>
                <c:ptCount val="12"/>
                <c:pt idx="0">
                  <c:v>1.798</c:v>
                </c:pt>
                <c:pt idx="1">
                  <c:v>0.435</c:v>
                </c:pt>
                <c:pt idx="2">
                  <c:v>1.24</c:v>
                </c:pt>
                <c:pt idx="3">
                  <c:v>0.63</c:v>
                </c:pt>
                <c:pt idx="4">
                  <c:v>2.6969999999999996</c:v>
                </c:pt>
                <c:pt idx="5">
                  <c:v>12.9</c:v>
                </c:pt>
                <c:pt idx="6">
                  <c:v>33.820999999999998</c:v>
                </c:pt>
                <c:pt idx="7">
                  <c:v>8.99</c:v>
                </c:pt>
                <c:pt idx="8">
                  <c:v>11.34</c:v>
                </c:pt>
                <c:pt idx="9">
                  <c:v>4.5569999999999995</c:v>
                </c:pt>
                <c:pt idx="10">
                  <c:v>4.17</c:v>
                </c:pt>
                <c:pt idx="11">
                  <c:v>15.251999999999999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4-40A6-A615-28FBCB24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Data'!$E$14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Data'!$C$15:$C$26</c:f>
              <c:strCache>
                <c:ptCount val="12"/>
                <c:pt idx="0">
                  <c:v>1996-01</c:v>
                </c:pt>
                <c:pt idx="1">
                  <c:v>1996-02</c:v>
                </c:pt>
                <c:pt idx="2">
                  <c:v>1996-03</c:v>
                </c:pt>
                <c:pt idx="3">
                  <c:v>1996-04</c:v>
                </c:pt>
                <c:pt idx="4">
                  <c:v>1996-05</c:v>
                </c:pt>
                <c:pt idx="5">
                  <c:v>1996-06</c:v>
                </c:pt>
                <c:pt idx="6">
                  <c:v>1996-07</c:v>
                </c:pt>
                <c:pt idx="7">
                  <c:v>1996-08</c:v>
                </c:pt>
                <c:pt idx="8">
                  <c:v>1996-09</c:v>
                </c:pt>
                <c:pt idx="9">
                  <c:v>1996-10</c:v>
                </c:pt>
                <c:pt idx="10">
                  <c:v>1996-11</c:v>
                </c:pt>
                <c:pt idx="11">
                  <c:v>1996-12</c:v>
                </c:pt>
              </c:strCache>
            </c:strRef>
          </c:cat>
          <c:val>
            <c:numRef>
              <c:f>'Automatically Formatted Data'!$E$15:$E$26</c:f>
              <c:numCache>
                <c:formatCode>General</c:formatCode>
                <c:ptCount val="12"/>
                <c:pt idx="0">
                  <c:v>29.484999999999999</c:v>
                </c:pt>
                <c:pt idx="1">
                  <c:v>28.8</c:v>
                </c:pt>
                <c:pt idx="2">
                  <c:v>26.995999999999999</c:v>
                </c:pt>
                <c:pt idx="3">
                  <c:v>20.542000000000002</c:v>
                </c:pt>
                <c:pt idx="4">
                  <c:v>16.495000000000001</c:v>
                </c:pt>
                <c:pt idx="5">
                  <c:v>14.521000000000001</c:v>
                </c:pt>
                <c:pt idx="6">
                  <c:v>12.747999999999999</c:v>
                </c:pt>
                <c:pt idx="7">
                  <c:v>13.585000000000001</c:v>
                </c:pt>
                <c:pt idx="8">
                  <c:v>19.009</c:v>
                </c:pt>
                <c:pt idx="9">
                  <c:v>22.178999999999998</c:v>
                </c:pt>
                <c:pt idx="10">
                  <c:v>25.341000000000001</c:v>
                </c:pt>
                <c:pt idx="11">
                  <c:v>29.451000000000001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4-40A6-A615-28FBCB24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Data'!$D$365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Data'!$C$366:$C$377</c:f>
              <c:strCache>
                <c:ptCount val="12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</c:strCache>
            </c:strRef>
          </c:cat>
          <c:val>
            <c:numRef>
              <c:f>'Automatically Formatted Data'!$D$366:$D$377</c:f>
              <c:numCache>
                <c:formatCode>General</c:formatCode>
                <c:ptCount val="12"/>
                <c:pt idx="0">
                  <c:v>21.080000000000002</c:v>
                </c:pt>
                <c:pt idx="1">
                  <c:v>1.288</c:v>
                </c:pt>
                <c:pt idx="2">
                  <c:v>6.8819999999999997</c:v>
                </c:pt>
                <c:pt idx="3">
                  <c:v>27.450000000000003</c:v>
                </c:pt>
                <c:pt idx="4">
                  <c:v>2.6040000000000001</c:v>
                </c:pt>
                <c:pt idx="5">
                  <c:v>43.89</c:v>
                </c:pt>
                <c:pt idx="6">
                  <c:v>2.6040000000000001</c:v>
                </c:pt>
                <c:pt idx="7">
                  <c:v>2.1390000000000002</c:v>
                </c:pt>
                <c:pt idx="8">
                  <c:v>0.87</c:v>
                </c:pt>
                <c:pt idx="9">
                  <c:v>0.89900000000000002</c:v>
                </c:pt>
                <c:pt idx="10">
                  <c:v>20.759999999999998</c:v>
                </c:pt>
                <c:pt idx="11">
                  <c:v>27.218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1-4A2C-BB2C-B2BE51680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Data'!$E$365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Data'!$C$366:$C$377</c:f>
              <c:strCache>
                <c:ptCount val="12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</c:strCache>
            </c:strRef>
          </c:cat>
          <c:val>
            <c:numRef>
              <c:f>'Automatically Formatted Data'!$E$366:$E$377</c:f>
              <c:numCache>
                <c:formatCode>General</c:formatCode>
                <c:ptCount val="12"/>
                <c:pt idx="0">
                  <c:v>30.372</c:v>
                </c:pt>
                <c:pt idx="1">
                  <c:v>30.123000000000001</c:v>
                </c:pt>
                <c:pt idx="2">
                  <c:v>28.047999999999998</c:v>
                </c:pt>
                <c:pt idx="3">
                  <c:v>20.295999999999999</c:v>
                </c:pt>
                <c:pt idx="4">
                  <c:v>14.981999999999999</c:v>
                </c:pt>
                <c:pt idx="5">
                  <c:v>13.016999999999999</c:v>
                </c:pt>
                <c:pt idx="6">
                  <c:v>12.462</c:v>
                </c:pt>
                <c:pt idx="7">
                  <c:v>16.701000000000001</c:v>
                </c:pt>
                <c:pt idx="8">
                  <c:v>20.802</c:v>
                </c:pt>
                <c:pt idx="9">
                  <c:v>22.279</c:v>
                </c:pt>
                <c:pt idx="10">
                  <c:v>28.372</c:v>
                </c:pt>
                <c:pt idx="11">
                  <c:v>29.251999999999999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1-4A2C-BB2C-B2BE51680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Data'!$D$378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Data'!$C$379:$C$390</c:f>
              <c:strCache>
                <c:ptCount val="12"/>
                <c:pt idx="0">
                  <c:v>2024-01</c:v>
                </c:pt>
                <c:pt idx="1">
                  <c:v>2024-02</c:v>
                </c:pt>
                <c:pt idx="2">
                  <c:v>2024-03</c:v>
                </c:pt>
                <c:pt idx="3">
                  <c:v>2024-04</c:v>
                </c:pt>
                <c:pt idx="4">
                  <c:v>2024-05</c:v>
                </c:pt>
                <c:pt idx="5">
                  <c:v>2024-06</c:v>
                </c:pt>
                <c:pt idx="6">
                  <c:v>2024-07</c:v>
                </c:pt>
                <c:pt idx="7">
                  <c:v>2024-08</c:v>
                </c:pt>
                <c:pt idx="8">
                  <c:v>2024-09</c:v>
                </c:pt>
                <c:pt idx="9">
                  <c:v>2024-10</c:v>
                </c:pt>
                <c:pt idx="10">
                  <c:v>2024-11</c:v>
                </c:pt>
                <c:pt idx="11">
                  <c:v>2024-12</c:v>
                </c:pt>
              </c:strCache>
            </c:strRef>
          </c:cat>
          <c:val>
            <c:numRef>
              <c:f>'Automatically Formatted Data'!$D$379:$D$390</c:f>
              <c:numCache>
                <c:formatCode>General</c:formatCode>
                <c:ptCount val="12"/>
                <c:pt idx="0">
                  <c:v>26.288</c:v>
                </c:pt>
                <c:pt idx="1">
                  <c:v>10.468999999999999</c:v>
                </c:pt>
                <c:pt idx="2">
                  <c:v>14.662999999999998</c:v>
                </c:pt>
                <c:pt idx="3">
                  <c:v>0.75</c:v>
                </c:pt>
                <c:pt idx="4">
                  <c:v>4.1539999999999999</c:v>
                </c:pt>
                <c:pt idx="5">
                  <c:v>7.74</c:v>
                </c:pt>
                <c:pt idx="6">
                  <c:v>28.055</c:v>
                </c:pt>
                <c:pt idx="7">
                  <c:v>2.4489999999999998</c:v>
                </c:pt>
                <c:pt idx="8">
                  <c:v>3.3</c:v>
                </c:pt>
                <c:pt idx="9">
                  <c:v>5.1150000000000002</c:v>
                </c:pt>
                <c:pt idx="10">
                  <c:v>51.330000000000005</c:v>
                </c:pt>
                <c:pt idx="11">
                  <c:v>10.354000000000001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2-456E-B3A4-D838AF7A7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Data'!$E$378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Data'!$C$379:$C$390</c:f>
              <c:strCache>
                <c:ptCount val="12"/>
                <c:pt idx="0">
                  <c:v>2024-01</c:v>
                </c:pt>
                <c:pt idx="1">
                  <c:v>2024-02</c:v>
                </c:pt>
                <c:pt idx="2">
                  <c:v>2024-03</c:v>
                </c:pt>
                <c:pt idx="3">
                  <c:v>2024-04</c:v>
                </c:pt>
                <c:pt idx="4">
                  <c:v>2024-05</c:v>
                </c:pt>
                <c:pt idx="5">
                  <c:v>2024-06</c:v>
                </c:pt>
                <c:pt idx="6">
                  <c:v>2024-07</c:v>
                </c:pt>
                <c:pt idx="7">
                  <c:v>2024-08</c:v>
                </c:pt>
                <c:pt idx="8">
                  <c:v>2024-09</c:v>
                </c:pt>
                <c:pt idx="9">
                  <c:v>2024-10</c:v>
                </c:pt>
                <c:pt idx="10">
                  <c:v>2024-11</c:v>
                </c:pt>
                <c:pt idx="11">
                  <c:v>2024-12</c:v>
                </c:pt>
              </c:strCache>
            </c:strRef>
          </c:cat>
          <c:val>
            <c:numRef>
              <c:f>'Automatically Formatted Data'!$E$379:$E$390</c:f>
              <c:numCache>
                <c:formatCode>General</c:formatCode>
                <c:ptCount val="12"/>
                <c:pt idx="0">
                  <c:v>33.003</c:v>
                </c:pt>
                <c:pt idx="1">
                  <c:v>31.759</c:v>
                </c:pt>
                <c:pt idx="2">
                  <c:v>28.945</c:v>
                </c:pt>
                <c:pt idx="3">
                  <c:v>19.663</c:v>
                </c:pt>
                <c:pt idx="4">
                  <c:v>16.623000000000001</c:v>
                </c:pt>
                <c:pt idx="5">
                  <c:v>13.475</c:v>
                </c:pt>
                <c:pt idx="6">
                  <c:v>11.635999999999999</c:v>
                </c:pt>
                <c:pt idx="7">
                  <c:v>17.77</c:v>
                </c:pt>
                <c:pt idx="8">
                  <c:v>18.491</c:v>
                </c:pt>
                <c:pt idx="9">
                  <c:v>25.908000000000001</c:v>
                </c:pt>
                <c:pt idx="10">
                  <c:v>28.100999999999999</c:v>
                </c:pt>
                <c:pt idx="11">
                  <c:v>31.02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2-456E-B3A4-D838AF7A7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Data'!$D$27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Data'!$C$28:$C$39</c:f>
              <c:strCache>
                <c:ptCount val="12"/>
                <c:pt idx="0">
                  <c:v>1997-01</c:v>
                </c:pt>
                <c:pt idx="1">
                  <c:v>1997-02</c:v>
                </c:pt>
                <c:pt idx="2">
                  <c:v>1997-03</c:v>
                </c:pt>
                <c:pt idx="3">
                  <c:v>1997-04</c:v>
                </c:pt>
                <c:pt idx="4">
                  <c:v>1997-05</c:v>
                </c:pt>
                <c:pt idx="5">
                  <c:v>1997-06</c:v>
                </c:pt>
                <c:pt idx="6">
                  <c:v>1997-07</c:v>
                </c:pt>
                <c:pt idx="7">
                  <c:v>1997-08</c:v>
                </c:pt>
                <c:pt idx="8">
                  <c:v>1997-09</c:v>
                </c:pt>
                <c:pt idx="9">
                  <c:v>1997-10</c:v>
                </c:pt>
                <c:pt idx="10">
                  <c:v>1997-11</c:v>
                </c:pt>
                <c:pt idx="11">
                  <c:v>1997-12</c:v>
                </c:pt>
              </c:strCache>
            </c:strRef>
          </c:cat>
          <c:val>
            <c:numRef>
              <c:f>'Automatically Formatted Data'!$D$28:$D$39</c:f>
              <c:numCache>
                <c:formatCode>General</c:formatCode>
                <c:ptCount val="12"/>
                <c:pt idx="0">
                  <c:v>13.950000000000001</c:v>
                </c:pt>
                <c:pt idx="1">
                  <c:v>130.928</c:v>
                </c:pt>
                <c:pt idx="2">
                  <c:v>0.68199999999999994</c:v>
                </c:pt>
                <c:pt idx="3">
                  <c:v>1.0799999999999998</c:v>
                </c:pt>
                <c:pt idx="4">
                  <c:v>16.988</c:v>
                </c:pt>
                <c:pt idx="5">
                  <c:v>4.68</c:v>
                </c:pt>
                <c:pt idx="6">
                  <c:v>0.46499999999999997</c:v>
                </c:pt>
                <c:pt idx="7">
                  <c:v>9.113999999999999</c:v>
                </c:pt>
                <c:pt idx="8">
                  <c:v>27</c:v>
                </c:pt>
                <c:pt idx="9">
                  <c:v>15.065999999999999</c:v>
                </c:pt>
                <c:pt idx="10">
                  <c:v>11.91</c:v>
                </c:pt>
                <c:pt idx="11">
                  <c:v>12.09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E-451A-AE19-E6701924C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Data'!$E$27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Data'!$C$28:$C$39</c:f>
              <c:strCache>
                <c:ptCount val="12"/>
                <c:pt idx="0">
                  <c:v>1997-01</c:v>
                </c:pt>
                <c:pt idx="1">
                  <c:v>1997-02</c:v>
                </c:pt>
                <c:pt idx="2">
                  <c:v>1997-03</c:v>
                </c:pt>
                <c:pt idx="3">
                  <c:v>1997-04</c:v>
                </c:pt>
                <c:pt idx="4">
                  <c:v>1997-05</c:v>
                </c:pt>
                <c:pt idx="5">
                  <c:v>1997-06</c:v>
                </c:pt>
                <c:pt idx="6">
                  <c:v>1997-07</c:v>
                </c:pt>
                <c:pt idx="7">
                  <c:v>1997-08</c:v>
                </c:pt>
                <c:pt idx="8">
                  <c:v>1997-09</c:v>
                </c:pt>
                <c:pt idx="9">
                  <c:v>1997-10</c:v>
                </c:pt>
                <c:pt idx="10">
                  <c:v>1997-11</c:v>
                </c:pt>
                <c:pt idx="11">
                  <c:v>1997-12</c:v>
                </c:pt>
              </c:strCache>
            </c:strRef>
          </c:cat>
          <c:val>
            <c:numRef>
              <c:f>'Automatically Formatted Data'!$E$28:$E$39</c:f>
              <c:numCache>
                <c:formatCode>General</c:formatCode>
                <c:ptCount val="12"/>
                <c:pt idx="0">
                  <c:v>29.988</c:v>
                </c:pt>
                <c:pt idx="1">
                  <c:v>29.56</c:v>
                </c:pt>
                <c:pt idx="2">
                  <c:v>23.797999999999998</c:v>
                </c:pt>
                <c:pt idx="3">
                  <c:v>21.605</c:v>
                </c:pt>
                <c:pt idx="4">
                  <c:v>16.327999999999999</c:v>
                </c:pt>
                <c:pt idx="5">
                  <c:v>12.147</c:v>
                </c:pt>
                <c:pt idx="6">
                  <c:v>10.504</c:v>
                </c:pt>
                <c:pt idx="7">
                  <c:v>13.904</c:v>
                </c:pt>
                <c:pt idx="8">
                  <c:v>18.593</c:v>
                </c:pt>
                <c:pt idx="9">
                  <c:v>22.603000000000002</c:v>
                </c:pt>
                <c:pt idx="10">
                  <c:v>27.962</c:v>
                </c:pt>
                <c:pt idx="11">
                  <c:v>30.649000000000001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E-451A-AE19-E6701924C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Data'!$D$40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Data'!$C$41:$C$52</c:f>
              <c:strCache>
                <c:ptCount val="12"/>
                <c:pt idx="0">
                  <c:v>1998-01</c:v>
                </c:pt>
                <c:pt idx="1">
                  <c:v>1998-02</c:v>
                </c:pt>
                <c:pt idx="2">
                  <c:v>1998-03</c:v>
                </c:pt>
                <c:pt idx="3">
                  <c:v>1998-04</c:v>
                </c:pt>
                <c:pt idx="4">
                  <c:v>1998-05</c:v>
                </c:pt>
                <c:pt idx="5">
                  <c:v>1998-06</c:v>
                </c:pt>
                <c:pt idx="6">
                  <c:v>1998-07</c:v>
                </c:pt>
                <c:pt idx="7">
                  <c:v>1998-08</c:v>
                </c:pt>
                <c:pt idx="8">
                  <c:v>1998-09</c:v>
                </c:pt>
                <c:pt idx="9">
                  <c:v>1998-10</c:v>
                </c:pt>
                <c:pt idx="10">
                  <c:v>1998-11</c:v>
                </c:pt>
                <c:pt idx="11">
                  <c:v>1998-12</c:v>
                </c:pt>
              </c:strCache>
            </c:strRef>
          </c:cat>
          <c:val>
            <c:numRef>
              <c:f>'Automatically Formatted Data'!$D$41:$D$52</c:f>
              <c:numCache>
                <c:formatCode>General</c:formatCode>
                <c:ptCount val="12"/>
                <c:pt idx="0">
                  <c:v>24.986000000000001</c:v>
                </c:pt>
                <c:pt idx="1">
                  <c:v>16.66</c:v>
                </c:pt>
                <c:pt idx="2">
                  <c:v>4.1230000000000002</c:v>
                </c:pt>
                <c:pt idx="3">
                  <c:v>34.68</c:v>
                </c:pt>
                <c:pt idx="4">
                  <c:v>3.472</c:v>
                </c:pt>
                <c:pt idx="5">
                  <c:v>15.03</c:v>
                </c:pt>
                <c:pt idx="6">
                  <c:v>44.733000000000004</c:v>
                </c:pt>
                <c:pt idx="7">
                  <c:v>8.4320000000000004</c:v>
                </c:pt>
                <c:pt idx="8">
                  <c:v>23.85</c:v>
                </c:pt>
                <c:pt idx="9">
                  <c:v>17.887</c:v>
                </c:pt>
                <c:pt idx="10">
                  <c:v>28.68</c:v>
                </c:pt>
                <c:pt idx="11">
                  <c:v>7.7190000000000003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B-4E1C-B2B5-CDF47D69E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Data'!$E$40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Data'!$C$41:$C$52</c:f>
              <c:strCache>
                <c:ptCount val="12"/>
                <c:pt idx="0">
                  <c:v>1998-01</c:v>
                </c:pt>
                <c:pt idx="1">
                  <c:v>1998-02</c:v>
                </c:pt>
                <c:pt idx="2">
                  <c:v>1998-03</c:v>
                </c:pt>
                <c:pt idx="3">
                  <c:v>1998-04</c:v>
                </c:pt>
                <c:pt idx="4">
                  <c:v>1998-05</c:v>
                </c:pt>
                <c:pt idx="5">
                  <c:v>1998-06</c:v>
                </c:pt>
                <c:pt idx="6">
                  <c:v>1998-07</c:v>
                </c:pt>
                <c:pt idx="7">
                  <c:v>1998-08</c:v>
                </c:pt>
                <c:pt idx="8">
                  <c:v>1998-09</c:v>
                </c:pt>
                <c:pt idx="9">
                  <c:v>1998-10</c:v>
                </c:pt>
                <c:pt idx="10">
                  <c:v>1998-11</c:v>
                </c:pt>
                <c:pt idx="11">
                  <c:v>1998-12</c:v>
                </c:pt>
              </c:strCache>
            </c:strRef>
          </c:cat>
          <c:val>
            <c:numRef>
              <c:f>'Automatically Formatted Data'!$E$41:$E$52</c:f>
              <c:numCache>
                <c:formatCode>General</c:formatCode>
                <c:ptCount val="12"/>
                <c:pt idx="0">
                  <c:v>30.751000000000001</c:v>
                </c:pt>
                <c:pt idx="1">
                  <c:v>29.914999999999999</c:v>
                </c:pt>
                <c:pt idx="2">
                  <c:v>26.856999999999999</c:v>
                </c:pt>
                <c:pt idx="3">
                  <c:v>20.033000000000001</c:v>
                </c:pt>
                <c:pt idx="4">
                  <c:v>16.928999999999998</c:v>
                </c:pt>
                <c:pt idx="5">
                  <c:v>12.529</c:v>
                </c:pt>
                <c:pt idx="6">
                  <c:v>10.548999999999999</c:v>
                </c:pt>
                <c:pt idx="7">
                  <c:v>14.047000000000001</c:v>
                </c:pt>
                <c:pt idx="8">
                  <c:v>18.672999999999998</c:v>
                </c:pt>
                <c:pt idx="9">
                  <c:v>21.952999999999999</c:v>
                </c:pt>
                <c:pt idx="10">
                  <c:v>25.231000000000002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E1C-B2B5-CDF47D69E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Data'!$D$53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Data'!$C$54:$C$65</c:f>
              <c:strCache>
                <c:ptCount val="12"/>
                <c:pt idx="0">
                  <c:v>1999-01</c:v>
                </c:pt>
                <c:pt idx="1">
                  <c:v>1999-02</c:v>
                </c:pt>
                <c:pt idx="2">
                  <c:v>1999-03</c:v>
                </c:pt>
                <c:pt idx="3">
                  <c:v>1999-04</c:v>
                </c:pt>
                <c:pt idx="4">
                  <c:v>1999-05</c:v>
                </c:pt>
                <c:pt idx="5">
                  <c:v>1999-06</c:v>
                </c:pt>
                <c:pt idx="6">
                  <c:v>1999-07</c:v>
                </c:pt>
                <c:pt idx="7">
                  <c:v>1999-08</c:v>
                </c:pt>
                <c:pt idx="8">
                  <c:v>1999-09</c:v>
                </c:pt>
                <c:pt idx="9">
                  <c:v>1999-10</c:v>
                </c:pt>
                <c:pt idx="10">
                  <c:v>1999-11</c:v>
                </c:pt>
                <c:pt idx="11">
                  <c:v>1999-12</c:v>
                </c:pt>
              </c:strCache>
            </c:strRef>
          </c:cat>
          <c:val>
            <c:numRef>
              <c:f>'Automatically Formatted Data'!$D$54:$D$65</c:f>
              <c:numCache>
                <c:formatCode>General</c:formatCode>
                <c:ptCount val="12"/>
                <c:pt idx="0">
                  <c:v>3.41</c:v>
                </c:pt>
                <c:pt idx="1">
                  <c:v>6.2720000000000002</c:v>
                </c:pt>
                <c:pt idx="2">
                  <c:v>18.817</c:v>
                </c:pt>
                <c:pt idx="3">
                  <c:v>1.1099999999999999</c:v>
                </c:pt>
                <c:pt idx="4">
                  <c:v>2.7589999999999999</c:v>
                </c:pt>
                <c:pt idx="5">
                  <c:v>4.26</c:v>
                </c:pt>
                <c:pt idx="6">
                  <c:v>0.99199999999999999</c:v>
                </c:pt>
                <c:pt idx="7">
                  <c:v>6.2</c:v>
                </c:pt>
                <c:pt idx="8">
                  <c:v>7.74</c:v>
                </c:pt>
                <c:pt idx="9">
                  <c:v>26.722000000000001</c:v>
                </c:pt>
                <c:pt idx="10">
                  <c:v>12.239999999999998</c:v>
                </c:pt>
                <c:pt idx="11">
                  <c:v>31.558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F-4FEB-B95D-EDA50D01D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Data'!$E$53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Data'!$C$54:$C$65</c:f>
              <c:strCache>
                <c:ptCount val="12"/>
                <c:pt idx="0">
                  <c:v>1999-01</c:v>
                </c:pt>
                <c:pt idx="1">
                  <c:v>1999-02</c:v>
                </c:pt>
                <c:pt idx="2">
                  <c:v>1999-03</c:v>
                </c:pt>
                <c:pt idx="3">
                  <c:v>1999-04</c:v>
                </c:pt>
                <c:pt idx="4">
                  <c:v>1999-05</c:v>
                </c:pt>
                <c:pt idx="5">
                  <c:v>1999-06</c:v>
                </c:pt>
                <c:pt idx="6">
                  <c:v>1999-07</c:v>
                </c:pt>
                <c:pt idx="7">
                  <c:v>1999-08</c:v>
                </c:pt>
                <c:pt idx="8">
                  <c:v>1999-09</c:v>
                </c:pt>
                <c:pt idx="9">
                  <c:v>1999-10</c:v>
                </c:pt>
                <c:pt idx="10">
                  <c:v>1999-11</c:v>
                </c:pt>
                <c:pt idx="11">
                  <c:v>1999-12</c:v>
                </c:pt>
              </c:strCache>
            </c:strRef>
          </c:cat>
          <c:val>
            <c:numRef>
              <c:f>'Automatically Formatted Data'!$E$54:$E$65</c:f>
              <c:numCache>
                <c:formatCode>General</c:formatCode>
                <c:ptCount val="12"/>
                <c:pt idx="0">
                  <c:v>33.61</c:v>
                </c:pt>
                <c:pt idx="1">
                  <c:v>29.817</c:v>
                </c:pt>
                <c:pt idx="2">
                  <c:v>28.503</c:v>
                </c:pt>
                <c:pt idx="3">
                  <c:v>19.702000000000002</c:v>
                </c:pt>
                <c:pt idx="4">
                  <c:v>18.093</c:v>
                </c:pt>
                <c:pt idx="5">
                  <c:v>12.811999999999999</c:v>
                </c:pt>
                <c:pt idx="6">
                  <c:v>12.629</c:v>
                </c:pt>
                <c:pt idx="7">
                  <c:v>15.074999999999999</c:v>
                </c:pt>
                <c:pt idx="8">
                  <c:v>20.818000000000001</c:v>
                </c:pt>
                <c:pt idx="9">
                  <c:v>22.623999999999999</c:v>
                </c:pt>
                <c:pt idx="10">
                  <c:v>23.859000000000002</c:v>
                </c:pt>
                <c:pt idx="11">
                  <c:v>26.856999999999999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F-4FEB-B95D-EDA50D01D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Data'!$D$66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Data'!$C$67:$C$78</c:f>
              <c:strCache>
                <c:ptCount val="12"/>
                <c:pt idx="0">
                  <c:v>2000-01</c:v>
                </c:pt>
                <c:pt idx="1">
                  <c:v>2000-02</c:v>
                </c:pt>
                <c:pt idx="2">
                  <c:v>2000-03</c:v>
                </c:pt>
                <c:pt idx="3">
                  <c:v>2000-04</c:v>
                </c:pt>
                <c:pt idx="4">
                  <c:v>2000-05</c:v>
                </c:pt>
                <c:pt idx="5">
                  <c:v>2000-06</c:v>
                </c:pt>
                <c:pt idx="6">
                  <c:v>2000-07</c:v>
                </c:pt>
                <c:pt idx="7">
                  <c:v>2000-08</c:v>
                </c:pt>
                <c:pt idx="8">
                  <c:v>2000-09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</c:strCache>
            </c:strRef>
          </c:cat>
          <c:val>
            <c:numRef>
              <c:f>'Automatically Formatted Data'!$D$67:$D$78</c:f>
              <c:numCache>
                <c:formatCode>General</c:formatCode>
                <c:ptCount val="12"/>
                <c:pt idx="0">
                  <c:v>4.1539999999999999</c:v>
                </c:pt>
                <c:pt idx="1">
                  <c:v>86.912999999999997</c:v>
                </c:pt>
                <c:pt idx="2">
                  <c:v>5.3629999999999995</c:v>
                </c:pt>
                <c:pt idx="3">
                  <c:v>51.18</c:v>
                </c:pt>
                <c:pt idx="4">
                  <c:v>12.4</c:v>
                </c:pt>
                <c:pt idx="5">
                  <c:v>3.5999999999999996</c:v>
                </c:pt>
                <c:pt idx="6">
                  <c:v>4.8049999999999997</c:v>
                </c:pt>
                <c:pt idx="7">
                  <c:v>6.7889999999999997</c:v>
                </c:pt>
                <c:pt idx="8">
                  <c:v>6.2399999999999993</c:v>
                </c:pt>
                <c:pt idx="9">
                  <c:v>13.733000000000001</c:v>
                </c:pt>
                <c:pt idx="10">
                  <c:v>30.18</c:v>
                </c:pt>
                <c:pt idx="11">
                  <c:v>12.586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D-4E19-824A-E4A5FF4A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Data'!$E$66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Data'!$C$67:$C$78</c:f>
              <c:strCache>
                <c:ptCount val="12"/>
                <c:pt idx="0">
                  <c:v>2000-01</c:v>
                </c:pt>
                <c:pt idx="1">
                  <c:v>2000-02</c:v>
                </c:pt>
                <c:pt idx="2">
                  <c:v>2000-03</c:v>
                </c:pt>
                <c:pt idx="3">
                  <c:v>2000-04</c:v>
                </c:pt>
                <c:pt idx="4">
                  <c:v>2000-05</c:v>
                </c:pt>
                <c:pt idx="5">
                  <c:v>2000-06</c:v>
                </c:pt>
                <c:pt idx="6">
                  <c:v>2000-07</c:v>
                </c:pt>
                <c:pt idx="7">
                  <c:v>2000-08</c:v>
                </c:pt>
                <c:pt idx="8">
                  <c:v>2000-09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</c:strCache>
            </c:strRef>
          </c:cat>
          <c:val>
            <c:numRef>
              <c:f>'Automatically Formatted Data'!$E$67:$E$78</c:f>
              <c:numCache>
                <c:formatCode>General</c:formatCode>
                <c:ptCount val="12"/>
                <c:pt idx="0">
                  <c:v>29.253</c:v>
                </c:pt>
                <c:pt idx="1">
                  <c:v>29.254000000000001</c:v>
                </c:pt>
                <c:pt idx="2">
                  <c:v>26.658999999999999</c:v>
                </c:pt>
                <c:pt idx="3">
                  <c:v>20.995000000000001</c:v>
                </c:pt>
                <c:pt idx="4">
                  <c:v>14.218999999999999</c:v>
                </c:pt>
                <c:pt idx="5">
                  <c:v>11.909000000000001</c:v>
                </c:pt>
                <c:pt idx="6">
                  <c:v>12.944000000000001</c:v>
                </c:pt>
                <c:pt idx="7">
                  <c:v>14.43</c:v>
                </c:pt>
                <c:pt idx="8">
                  <c:v>21.263999999999999</c:v>
                </c:pt>
                <c:pt idx="9">
                  <c:v>21.495999999999999</c:v>
                </c:pt>
                <c:pt idx="10">
                  <c:v>27.759</c:v>
                </c:pt>
                <c:pt idx="11">
                  <c:v>30.332000000000001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D-4E19-824A-E4A5FF4A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Data'!$D$79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Data'!$C$80:$C$91</c:f>
              <c:strCache>
                <c:ptCount val="12"/>
                <c:pt idx="0">
                  <c:v>2001-01</c:v>
                </c:pt>
                <c:pt idx="1">
                  <c:v>2001-02</c:v>
                </c:pt>
                <c:pt idx="2">
                  <c:v>2001-03</c:v>
                </c:pt>
                <c:pt idx="3">
                  <c:v>2001-04</c:v>
                </c:pt>
                <c:pt idx="4">
                  <c:v>2001-05</c:v>
                </c:pt>
                <c:pt idx="5">
                  <c:v>2001-06</c:v>
                </c:pt>
                <c:pt idx="6">
                  <c:v>2001-07</c:v>
                </c:pt>
                <c:pt idx="7">
                  <c:v>2001-08</c:v>
                </c:pt>
                <c:pt idx="8">
                  <c:v>2001-09</c:v>
                </c:pt>
                <c:pt idx="9">
                  <c:v>2001-10</c:v>
                </c:pt>
                <c:pt idx="10">
                  <c:v>2001-11</c:v>
                </c:pt>
                <c:pt idx="11">
                  <c:v>2001-12</c:v>
                </c:pt>
              </c:strCache>
            </c:strRef>
          </c:cat>
          <c:val>
            <c:numRef>
              <c:f>'Automatically Formatted Data'!$D$80:$D$91</c:f>
              <c:numCache>
                <c:formatCode>General</c:formatCode>
                <c:ptCount val="12"/>
                <c:pt idx="0">
                  <c:v>12.895999999999999</c:v>
                </c:pt>
                <c:pt idx="1">
                  <c:v>10.948</c:v>
                </c:pt>
                <c:pt idx="2">
                  <c:v>13.670999999999999</c:v>
                </c:pt>
                <c:pt idx="3">
                  <c:v>3.75</c:v>
                </c:pt>
                <c:pt idx="4">
                  <c:v>3.968</c:v>
                </c:pt>
                <c:pt idx="5">
                  <c:v>89.67</c:v>
                </c:pt>
                <c:pt idx="6">
                  <c:v>9.3620000000000001</c:v>
                </c:pt>
                <c:pt idx="7">
                  <c:v>3.3169999999999997</c:v>
                </c:pt>
                <c:pt idx="8">
                  <c:v>12</c:v>
                </c:pt>
                <c:pt idx="9">
                  <c:v>41.695</c:v>
                </c:pt>
                <c:pt idx="10">
                  <c:v>12.69</c:v>
                </c:pt>
                <c:pt idx="11">
                  <c:v>65.998999999999995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A-4D4B-B675-9ED73193D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Data'!$E$79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Data'!$C$80:$C$91</c:f>
              <c:strCache>
                <c:ptCount val="12"/>
                <c:pt idx="0">
                  <c:v>2001-01</c:v>
                </c:pt>
                <c:pt idx="1">
                  <c:v>2001-02</c:v>
                </c:pt>
                <c:pt idx="2">
                  <c:v>2001-03</c:v>
                </c:pt>
                <c:pt idx="3">
                  <c:v>2001-04</c:v>
                </c:pt>
                <c:pt idx="4">
                  <c:v>2001-05</c:v>
                </c:pt>
                <c:pt idx="5">
                  <c:v>2001-06</c:v>
                </c:pt>
                <c:pt idx="6">
                  <c:v>2001-07</c:v>
                </c:pt>
                <c:pt idx="7">
                  <c:v>2001-08</c:v>
                </c:pt>
                <c:pt idx="8">
                  <c:v>2001-09</c:v>
                </c:pt>
                <c:pt idx="9">
                  <c:v>2001-10</c:v>
                </c:pt>
                <c:pt idx="10">
                  <c:v>2001-11</c:v>
                </c:pt>
                <c:pt idx="11">
                  <c:v>2001-12</c:v>
                </c:pt>
              </c:strCache>
            </c:strRef>
          </c:cat>
          <c:val>
            <c:numRef>
              <c:f>'Automatically Formatted Data'!$E$80:$E$91</c:f>
              <c:numCache>
                <c:formatCode>General</c:formatCode>
                <c:ptCount val="12"/>
                <c:pt idx="0">
                  <c:v>34.691000000000003</c:v>
                </c:pt>
                <c:pt idx="1">
                  <c:v>32.917999999999999</c:v>
                </c:pt>
                <c:pt idx="2">
                  <c:v>25.309000000000001</c:v>
                </c:pt>
                <c:pt idx="3">
                  <c:v>21.460999999999999</c:v>
                </c:pt>
                <c:pt idx="4">
                  <c:v>16.388000000000002</c:v>
                </c:pt>
                <c:pt idx="5">
                  <c:v>12.035</c:v>
                </c:pt>
                <c:pt idx="6">
                  <c:v>11.839</c:v>
                </c:pt>
                <c:pt idx="7">
                  <c:v>13.551</c:v>
                </c:pt>
                <c:pt idx="8">
                  <c:v>19.207000000000001</c:v>
                </c:pt>
                <c:pt idx="9">
                  <c:v>19.143999999999998</c:v>
                </c:pt>
                <c:pt idx="10">
                  <c:v>24.317</c:v>
                </c:pt>
                <c:pt idx="11">
                  <c:v>26.454000000000001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D4B-B675-9ED73193D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Precipitation and Temperature Monthly Average
Year _______________
(Latitude ____________________ Longitude ________________)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'Automatically Formatted Data'!$D$92</c:f>
              <c:strCache>
                <c:ptCount val="1"/>
                <c:pt idx="0">
                  <c:v>Total Precipitation (millimeters)</c:v>
                </c:pt>
              </c:strCache>
            </c:strRef>
          </c:tx>
          <c:spPr>
            <a:solidFill>
              <a:srgbClr val="B7B7B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'Automatically Formatted Data'!$C$93:$C$104</c:f>
              <c:strCache>
                <c:ptCount val="12"/>
                <c:pt idx="0">
                  <c:v>2002-01</c:v>
                </c:pt>
                <c:pt idx="1">
                  <c:v>2002-02</c:v>
                </c:pt>
                <c:pt idx="2">
                  <c:v>2002-03</c:v>
                </c:pt>
                <c:pt idx="3">
                  <c:v>2002-04</c:v>
                </c:pt>
                <c:pt idx="4">
                  <c:v>2002-05</c:v>
                </c:pt>
                <c:pt idx="5">
                  <c:v>2002-06</c:v>
                </c:pt>
                <c:pt idx="6">
                  <c:v>2002-07</c:v>
                </c:pt>
                <c:pt idx="7">
                  <c:v>2002-08</c:v>
                </c:pt>
                <c:pt idx="8">
                  <c:v>2002-09</c:v>
                </c:pt>
                <c:pt idx="9">
                  <c:v>2002-10</c:v>
                </c:pt>
                <c:pt idx="10">
                  <c:v>2002-11</c:v>
                </c:pt>
                <c:pt idx="11">
                  <c:v>2002-12</c:v>
                </c:pt>
              </c:strCache>
            </c:strRef>
          </c:cat>
          <c:val>
            <c:numRef>
              <c:f>'Automatically Formatted Data'!$D$93:$D$104</c:f>
              <c:numCache>
                <c:formatCode>General</c:formatCode>
                <c:ptCount val="12"/>
                <c:pt idx="0">
                  <c:v>3.5960000000000001</c:v>
                </c:pt>
                <c:pt idx="1">
                  <c:v>41.944000000000003</c:v>
                </c:pt>
                <c:pt idx="2">
                  <c:v>0.58899999999999997</c:v>
                </c:pt>
                <c:pt idx="3">
                  <c:v>1.02</c:v>
                </c:pt>
                <c:pt idx="4">
                  <c:v>3.4409999999999998</c:v>
                </c:pt>
                <c:pt idx="5">
                  <c:v>1.44</c:v>
                </c:pt>
                <c:pt idx="6">
                  <c:v>1.395</c:v>
                </c:pt>
                <c:pt idx="7">
                  <c:v>1.0230000000000001</c:v>
                </c:pt>
                <c:pt idx="8">
                  <c:v>4.26</c:v>
                </c:pt>
                <c:pt idx="9">
                  <c:v>0.92999999999999994</c:v>
                </c:pt>
                <c:pt idx="10">
                  <c:v>26.4</c:v>
                </c:pt>
                <c:pt idx="11">
                  <c:v>4.0920000000000005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1-4293-8E30-18AF7F43A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43360"/>
        <c:axId val="739327040"/>
      </c:barChart>
      <c:lineChart>
        <c:grouping val="standard"/>
        <c:varyColors val="0"/>
        <c:ser>
          <c:idx val="1"/>
          <c:order val="1"/>
          <c:tx>
            <c:strRef>
              <c:f>'Automatically Formatted Data'!$E$92</c:f>
              <c:strCache>
                <c:ptCount val="1"/>
                <c:pt idx="0">
                  <c:v>Avreage  Surface Air Temperature (Degrees Celsius)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'Automatically Formatted Data'!$C$93:$C$104</c:f>
              <c:strCache>
                <c:ptCount val="12"/>
                <c:pt idx="0">
                  <c:v>2002-01</c:v>
                </c:pt>
                <c:pt idx="1">
                  <c:v>2002-02</c:v>
                </c:pt>
                <c:pt idx="2">
                  <c:v>2002-03</c:v>
                </c:pt>
                <c:pt idx="3">
                  <c:v>2002-04</c:v>
                </c:pt>
                <c:pt idx="4">
                  <c:v>2002-05</c:v>
                </c:pt>
                <c:pt idx="5">
                  <c:v>2002-06</c:v>
                </c:pt>
                <c:pt idx="6">
                  <c:v>2002-07</c:v>
                </c:pt>
                <c:pt idx="7">
                  <c:v>2002-08</c:v>
                </c:pt>
                <c:pt idx="8">
                  <c:v>2002-09</c:v>
                </c:pt>
                <c:pt idx="9">
                  <c:v>2002-10</c:v>
                </c:pt>
                <c:pt idx="10">
                  <c:v>2002-11</c:v>
                </c:pt>
                <c:pt idx="11">
                  <c:v>2002-12</c:v>
                </c:pt>
              </c:strCache>
            </c:strRef>
          </c:cat>
          <c:val>
            <c:numRef>
              <c:f>'Automatically Formatted Data'!$E$93:$E$104</c:f>
              <c:numCache>
                <c:formatCode>General</c:formatCode>
                <c:ptCount val="12"/>
                <c:pt idx="0">
                  <c:v>29.62</c:v>
                </c:pt>
                <c:pt idx="1">
                  <c:v>26.954999999999998</c:v>
                </c:pt>
                <c:pt idx="2">
                  <c:v>26.109000000000002</c:v>
                </c:pt>
                <c:pt idx="3">
                  <c:v>24.945</c:v>
                </c:pt>
                <c:pt idx="4">
                  <c:v>17.959</c:v>
                </c:pt>
                <c:pt idx="5">
                  <c:v>13.273</c:v>
                </c:pt>
                <c:pt idx="6">
                  <c:v>13.215999999999999</c:v>
                </c:pt>
                <c:pt idx="7">
                  <c:v>13.919</c:v>
                </c:pt>
                <c:pt idx="8">
                  <c:v>18.904</c:v>
                </c:pt>
                <c:pt idx="9">
                  <c:v>22.012</c:v>
                </c:pt>
                <c:pt idx="10">
                  <c:v>27.33</c:v>
                </c:pt>
                <c:pt idx="11">
                  <c:v>29.574000000000002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1-4293-8E30-18AF7F43A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34720"/>
        <c:axId val="739329920"/>
      </c:lineChart>
      <c:catAx>
        <c:axId val="73934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27040"/>
        <c:crosses val="autoZero"/>
        <c:auto val="1"/>
        <c:lblAlgn val="ctr"/>
        <c:lblOffset val="100"/>
        <c:noMultiLvlLbl val="0"/>
      </c:catAx>
      <c:valAx>
        <c:axId val="7393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Monthly Precipitation (millimeters)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43360"/>
        <c:crosses val="autoZero"/>
        <c:crossBetween val="between"/>
      </c:valAx>
      <c:valAx>
        <c:axId val="739329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Surface Air Tempertaure (Degrees 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CC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334720"/>
        <c:crosses val="max"/>
        <c:crossBetween val="between"/>
      </c:valAx>
      <c:catAx>
        <c:axId val="7393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2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29" Type="http://schemas.openxmlformats.org/officeDocument/2006/relationships/chart" Target="../charts/chart30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Relationship Id="rId30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0</xdr:row>
      <xdr:rowOff>180975</xdr:rowOff>
    </xdr:from>
    <xdr:ext cx="7677150" cy="77152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5901</xdr:colOff>
      <xdr:row>1</xdr:row>
      <xdr:rowOff>2681</xdr:rowOff>
    </xdr:from>
    <xdr:to>
      <xdr:col>12</xdr:col>
      <xdr:colOff>494398</xdr:colOff>
      <xdr:row>47</xdr:row>
      <xdr:rowOff>3104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E6DE5B-7FA5-46C8-93AB-384A537B7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13416</xdr:colOff>
      <xdr:row>1</xdr:row>
      <xdr:rowOff>0</xdr:rowOff>
    </xdr:from>
    <xdr:to>
      <xdr:col>24</xdr:col>
      <xdr:colOff>501913</xdr:colOff>
      <xdr:row>47</xdr:row>
      <xdr:rowOff>423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8E0266-36E0-4ADC-A5DD-90AE62B70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0</xdr:row>
      <xdr:rowOff>187816</xdr:rowOff>
    </xdr:from>
    <xdr:to>
      <xdr:col>36</xdr:col>
      <xdr:colOff>488497</xdr:colOff>
      <xdr:row>47</xdr:row>
      <xdr:rowOff>422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6D0F98-A88F-4A8F-90A6-C6EE60E24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12</xdr:col>
      <xdr:colOff>488497</xdr:colOff>
      <xdr:row>94</xdr:row>
      <xdr:rowOff>422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5BB528-42DA-47F9-AF13-AAC050466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48</xdr:row>
      <xdr:rowOff>0</xdr:rowOff>
    </xdr:from>
    <xdr:to>
      <xdr:col>24</xdr:col>
      <xdr:colOff>488497</xdr:colOff>
      <xdr:row>94</xdr:row>
      <xdr:rowOff>422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65DF728-163E-4B41-A25D-2CCB9A371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0</xdr:colOff>
      <xdr:row>48</xdr:row>
      <xdr:rowOff>0</xdr:rowOff>
    </xdr:from>
    <xdr:to>
      <xdr:col>36</xdr:col>
      <xdr:colOff>488497</xdr:colOff>
      <xdr:row>94</xdr:row>
      <xdr:rowOff>422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358D190-D54F-48D6-A52C-FFD4EA73C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12</xdr:col>
      <xdr:colOff>488497</xdr:colOff>
      <xdr:row>141</xdr:row>
      <xdr:rowOff>423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A8723B-95BE-46D7-B95B-F8AA24352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95</xdr:row>
      <xdr:rowOff>0</xdr:rowOff>
    </xdr:from>
    <xdr:to>
      <xdr:col>24</xdr:col>
      <xdr:colOff>488497</xdr:colOff>
      <xdr:row>141</xdr:row>
      <xdr:rowOff>423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DEECBB-3377-476E-9E0D-1535C26F7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0</xdr:colOff>
      <xdr:row>95</xdr:row>
      <xdr:rowOff>0</xdr:rowOff>
    </xdr:from>
    <xdr:to>
      <xdr:col>36</xdr:col>
      <xdr:colOff>488497</xdr:colOff>
      <xdr:row>141</xdr:row>
      <xdr:rowOff>423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DEE058B-C7AF-4E57-9344-B73FA91AA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142</xdr:row>
      <xdr:rowOff>0</xdr:rowOff>
    </xdr:from>
    <xdr:to>
      <xdr:col>12</xdr:col>
      <xdr:colOff>488497</xdr:colOff>
      <xdr:row>188</xdr:row>
      <xdr:rowOff>423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25CAFE-8A3A-4146-A861-E3AA34CAD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142</xdr:row>
      <xdr:rowOff>0</xdr:rowOff>
    </xdr:from>
    <xdr:to>
      <xdr:col>24</xdr:col>
      <xdr:colOff>488497</xdr:colOff>
      <xdr:row>188</xdr:row>
      <xdr:rowOff>423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5A49190-7674-4F1D-9F0A-55423122A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0</xdr:colOff>
      <xdr:row>142</xdr:row>
      <xdr:rowOff>0</xdr:rowOff>
    </xdr:from>
    <xdr:to>
      <xdr:col>36</xdr:col>
      <xdr:colOff>488497</xdr:colOff>
      <xdr:row>188</xdr:row>
      <xdr:rowOff>423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4E6E21E-6194-4929-9398-F642BEBE7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189</xdr:row>
      <xdr:rowOff>0</xdr:rowOff>
    </xdr:from>
    <xdr:to>
      <xdr:col>12</xdr:col>
      <xdr:colOff>488497</xdr:colOff>
      <xdr:row>235</xdr:row>
      <xdr:rowOff>422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153CEB1-37B6-4E43-A625-7B3A1FEF0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189</xdr:row>
      <xdr:rowOff>0</xdr:rowOff>
    </xdr:from>
    <xdr:to>
      <xdr:col>24</xdr:col>
      <xdr:colOff>488497</xdr:colOff>
      <xdr:row>235</xdr:row>
      <xdr:rowOff>422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EFE48EE-9B27-4A3D-B20A-CFE3CF392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25</xdr:col>
      <xdr:colOff>0</xdr:colOff>
      <xdr:row>189</xdr:row>
      <xdr:rowOff>0</xdr:rowOff>
    </xdr:from>
    <xdr:to>
      <xdr:col>36</xdr:col>
      <xdr:colOff>488497</xdr:colOff>
      <xdr:row>235</xdr:row>
      <xdr:rowOff>422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0B1A685-F080-4766-A52D-733051CB0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236</xdr:row>
      <xdr:rowOff>0</xdr:rowOff>
    </xdr:from>
    <xdr:to>
      <xdr:col>12</xdr:col>
      <xdr:colOff>488497</xdr:colOff>
      <xdr:row>282</xdr:row>
      <xdr:rowOff>423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BE4A0DE-8071-4094-B1B3-C2407951B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236</xdr:row>
      <xdr:rowOff>0</xdr:rowOff>
    </xdr:from>
    <xdr:to>
      <xdr:col>24</xdr:col>
      <xdr:colOff>488497</xdr:colOff>
      <xdr:row>282</xdr:row>
      <xdr:rowOff>423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5E903C0-8558-4A2D-896C-37D19196A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0</xdr:colOff>
      <xdr:row>236</xdr:row>
      <xdr:rowOff>0</xdr:rowOff>
    </xdr:from>
    <xdr:to>
      <xdr:col>36</xdr:col>
      <xdr:colOff>488497</xdr:colOff>
      <xdr:row>282</xdr:row>
      <xdr:rowOff>423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20B03E3-323B-4A86-8E47-1AB026111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283</xdr:row>
      <xdr:rowOff>0</xdr:rowOff>
    </xdr:from>
    <xdr:to>
      <xdr:col>12</xdr:col>
      <xdr:colOff>488497</xdr:colOff>
      <xdr:row>329</xdr:row>
      <xdr:rowOff>422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A885BD8-E06D-49CF-BFCD-F996CD043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283</xdr:row>
      <xdr:rowOff>0</xdr:rowOff>
    </xdr:from>
    <xdr:to>
      <xdr:col>24</xdr:col>
      <xdr:colOff>488497</xdr:colOff>
      <xdr:row>329</xdr:row>
      <xdr:rowOff>422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6DB3A4A-90F3-4BB4-A095-7D86C414C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0</xdr:colOff>
      <xdr:row>283</xdr:row>
      <xdr:rowOff>0</xdr:rowOff>
    </xdr:from>
    <xdr:to>
      <xdr:col>36</xdr:col>
      <xdr:colOff>488497</xdr:colOff>
      <xdr:row>329</xdr:row>
      <xdr:rowOff>422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8FCDCD3-8E0E-4189-A372-EC58E31FC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330</xdr:row>
      <xdr:rowOff>0</xdr:rowOff>
    </xdr:from>
    <xdr:to>
      <xdr:col>12</xdr:col>
      <xdr:colOff>488497</xdr:colOff>
      <xdr:row>376</xdr:row>
      <xdr:rowOff>422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AC21C67D-2934-45CC-A8BE-2EE8048A3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0</xdr:colOff>
      <xdr:row>330</xdr:row>
      <xdr:rowOff>0</xdr:rowOff>
    </xdr:from>
    <xdr:to>
      <xdr:col>24</xdr:col>
      <xdr:colOff>488497</xdr:colOff>
      <xdr:row>376</xdr:row>
      <xdr:rowOff>422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0963FCA-3496-4D63-9A6E-856E82853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25</xdr:col>
      <xdr:colOff>0</xdr:colOff>
      <xdr:row>330</xdr:row>
      <xdr:rowOff>0</xdr:rowOff>
    </xdr:from>
    <xdr:to>
      <xdr:col>36</xdr:col>
      <xdr:colOff>488497</xdr:colOff>
      <xdr:row>376</xdr:row>
      <xdr:rowOff>422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42FFF64-C092-4879-99F0-22523B607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12</xdr:col>
      <xdr:colOff>488497</xdr:colOff>
      <xdr:row>423</xdr:row>
      <xdr:rowOff>423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BA857868-466E-4231-8FE0-46562B982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0</xdr:colOff>
      <xdr:row>377</xdr:row>
      <xdr:rowOff>0</xdr:rowOff>
    </xdr:from>
    <xdr:to>
      <xdr:col>24</xdr:col>
      <xdr:colOff>488497</xdr:colOff>
      <xdr:row>423</xdr:row>
      <xdr:rowOff>423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999DFC1-DC4F-49CE-9D8E-71AEB16F5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25</xdr:col>
      <xdr:colOff>0</xdr:colOff>
      <xdr:row>377</xdr:row>
      <xdr:rowOff>0</xdr:rowOff>
    </xdr:from>
    <xdr:to>
      <xdr:col>36</xdr:col>
      <xdr:colOff>488497</xdr:colOff>
      <xdr:row>423</xdr:row>
      <xdr:rowOff>423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05E4868-76F0-488D-A1D7-706CC080B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424</xdr:row>
      <xdr:rowOff>0</xdr:rowOff>
    </xdr:from>
    <xdr:to>
      <xdr:col>12</xdr:col>
      <xdr:colOff>488497</xdr:colOff>
      <xdr:row>470</xdr:row>
      <xdr:rowOff>422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71C9170-E5C9-4EC6-82A4-D05EC3A6E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0</xdr:colOff>
      <xdr:row>424</xdr:row>
      <xdr:rowOff>0</xdr:rowOff>
    </xdr:from>
    <xdr:to>
      <xdr:col>24</xdr:col>
      <xdr:colOff>488497</xdr:colOff>
      <xdr:row>470</xdr:row>
      <xdr:rowOff>422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DAE38D0-DBBB-48E5-89EF-A51EB6D09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25</xdr:col>
      <xdr:colOff>0</xdr:colOff>
      <xdr:row>424</xdr:row>
      <xdr:rowOff>0</xdr:rowOff>
    </xdr:from>
    <xdr:to>
      <xdr:col>36</xdr:col>
      <xdr:colOff>488497</xdr:colOff>
      <xdr:row>470</xdr:row>
      <xdr:rowOff>422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CED9868D-53C7-4CA2-A814-151C4B2D2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029">
  <tableColumns count="8">
    <tableColumn id="1" xr3:uid="{00000000-0010-0000-0000-000001000000}" name="Year"/>
    <tableColumn id="2" xr3:uid="{00000000-0010-0000-0000-000002000000}" name="Month"/>
    <tableColumn id="3" xr3:uid="{00000000-0010-0000-0000-000003000000}" name="Date"/>
    <tableColumn id="12" xr3:uid="{2D09E2A0-5F2E-4D19-BAD2-AE03F624DC50}" name="Total Precipitation (millimeters)"/>
    <tableColumn id="13" xr3:uid="{2A962EB1-95CB-443E-891E-CBA969991FEE}" name="Average  Surface Air Temperature (degrees Celsius)" dataDxfId="0">
      <calculatedColumnFormula>'Raw Data'!#REF!</calculatedColumnFormula>
    </tableColumn>
    <tableColumn id="4" xr3:uid="{00000000-0010-0000-0000-000004000000}" name="Monthly Precipitation Rate (Millimeters per Day)"/>
    <tableColumn id="6" xr3:uid="{00000000-0010-0000-0000-000006000000}" name="Latitude"/>
    <tableColumn id="7" xr3:uid="{00000000-0010-0000-0000-000007000000}" name="Longitude"/>
  </tableColumns>
  <tableStyleInfo name="Automatically Formatted Dat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U13" sqref="U13"/>
    </sheetView>
  </sheetViews>
  <sheetFormatPr defaultColWidth="12.5703125" defaultRowHeight="15" customHeight="1" x14ac:dyDescent="0.25"/>
  <cols>
    <col min="1" max="1" width="12.28515625" customWidth="1"/>
    <col min="2" max="2" width="14.42578125" customWidth="1"/>
    <col min="3" max="30" width="8.5703125" customWidth="1"/>
  </cols>
  <sheetData>
    <row r="1" spans="1:9" ht="206.25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9" ht="18.75" x14ac:dyDescent="0.25">
      <c r="A2" s="18" t="s">
        <v>19</v>
      </c>
      <c r="B2" s="18">
        <v>1.964</v>
      </c>
      <c r="C2" s="18">
        <v>29.259</v>
      </c>
      <c r="D2" s="18">
        <v>-28.701000000000001</v>
      </c>
      <c r="E2" s="18">
        <v>136.22999999999999</v>
      </c>
    </row>
    <row r="3" spans="1:9" ht="18.75" x14ac:dyDescent="0.25">
      <c r="A3" s="18" t="s">
        <v>20</v>
      </c>
      <c r="B3" s="18">
        <v>0.373</v>
      </c>
      <c r="C3" s="18">
        <v>28.498999999999999</v>
      </c>
      <c r="D3" s="18">
        <v>-28.701000000000001</v>
      </c>
      <c r="E3" s="18">
        <v>136.22999999999999</v>
      </c>
    </row>
    <row r="4" spans="1:9" ht="18.75" x14ac:dyDescent="0.25">
      <c r="A4" s="18" t="s">
        <v>21</v>
      </c>
      <c r="B4" s="18">
        <v>8.3000000000000004E-2</v>
      </c>
      <c r="C4" s="18">
        <v>25.172999999999998</v>
      </c>
      <c r="D4" s="18">
        <v>-28.701000000000001</v>
      </c>
      <c r="E4" s="18">
        <v>136.22999999999999</v>
      </c>
    </row>
    <row r="5" spans="1:9" ht="18.75" x14ac:dyDescent="0.25">
      <c r="A5" s="18" t="s">
        <v>22</v>
      </c>
      <c r="B5" s="18">
        <v>0.16200000000000001</v>
      </c>
      <c r="C5" s="18">
        <v>19.585999999999999</v>
      </c>
      <c r="D5" s="18">
        <v>-28.701000000000001</v>
      </c>
      <c r="E5" s="18">
        <v>136.22999999999999</v>
      </c>
    </row>
    <row r="6" spans="1:9" ht="18.75" x14ac:dyDescent="0.25">
      <c r="A6" s="18" t="s">
        <v>23</v>
      </c>
      <c r="B6" s="18">
        <v>0.33600000000000002</v>
      </c>
      <c r="C6" s="18">
        <v>15.124000000000001</v>
      </c>
      <c r="D6" s="18">
        <v>-28.701000000000001</v>
      </c>
      <c r="E6" s="18">
        <v>136.22999999999999</v>
      </c>
    </row>
    <row r="7" spans="1:9" ht="18.75" x14ac:dyDescent="0.25">
      <c r="A7" s="18" t="s">
        <v>24</v>
      </c>
      <c r="B7" s="18">
        <v>0.61599999999999999</v>
      </c>
      <c r="C7" s="18">
        <v>13.295</v>
      </c>
      <c r="D7" s="18">
        <v>-28.701000000000001</v>
      </c>
      <c r="E7" s="18">
        <v>136.22999999999999</v>
      </c>
      <c r="I7" s="1"/>
    </row>
    <row r="8" spans="1:9" ht="18.75" x14ac:dyDescent="0.25">
      <c r="A8" s="18" t="s">
        <v>25</v>
      </c>
      <c r="B8" s="18">
        <v>0.16600000000000001</v>
      </c>
      <c r="C8" s="18">
        <v>12.191000000000001</v>
      </c>
      <c r="D8" s="18">
        <v>-28.701000000000001</v>
      </c>
      <c r="E8" s="18">
        <v>136.22999999999999</v>
      </c>
    </row>
    <row r="9" spans="1:9" ht="18.75" x14ac:dyDescent="0.25">
      <c r="A9" s="18" t="s">
        <v>26</v>
      </c>
      <c r="B9" s="18">
        <v>1.7999999999999999E-2</v>
      </c>
      <c r="C9" s="18">
        <v>15.67</v>
      </c>
      <c r="D9" s="18">
        <v>-28.701000000000001</v>
      </c>
      <c r="E9" s="18">
        <v>136.22999999999999</v>
      </c>
    </row>
    <row r="10" spans="1:9" ht="18.75" x14ac:dyDescent="0.25">
      <c r="A10" s="18" t="s">
        <v>27</v>
      </c>
      <c r="B10" s="18">
        <v>0.28399999999999997</v>
      </c>
      <c r="C10" s="18">
        <v>18.657</v>
      </c>
      <c r="D10" s="18">
        <v>-28.701000000000001</v>
      </c>
      <c r="E10" s="18">
        <v>136.22999999999999</v>
      </c>
    </row>
    <row r="11" spans="1:9" ht="18.75" x14ac:dyDescent="0.25">
      <c r="A11" s="18" t="s">
        <v>28</v>
      </c>
      <c r="B11" s="18">
        <v>0.58899999999999997</v>
      </c>
      <c r="C11" s="18">
        <v>22.030999999999999</v>
      </c>
      <c r="D11" s="18">
        <v>-28.701000000000001</v>
      </c>
      <c r="E11" s="18">
        <v>136.22999999999999</v>
      </c>
    </row>
    <row r="12" spans="1:9" ht="18.75" x14ac:dyDescent="0.25">
      <c r="A12" s="18" t="s">
        <v>29</v>
      </c>
      <c r="B12" s="18">
        <v>1.4159999999999999</v>
      </c>
      <c r="C12" s="18">
        <v>25.513999999999999</v>
      </c>
      <c r="D12" s="18">
        <v>-28.701000000000001</v>
      </c>
      <c r="E12" s="18">
        <v>136.22999999999999</v>
      </c>
    </row>
    <row r="13" spans="1:9" ht="18.75" x14ac:dyDescent="0.25">
      <c r="A13" s="18" t="s">
        <v>30</v>
      </c>
      <c r="B13" s="18">
        <v>0.66600000000000004</v>
      </c>
      <c r="C13" s="18">
        <v>27.577999999999999</v>
      </c>
      <c r="D13" s="18">
        <v>-28.701000000000001</v>
      </c>
      <c r="E13" s="18">
        <v>136.22999999999999</v>
      </c>
    </row>
    <row r="14" spans="1:9" ht="18.75" x14ac:dyDescent="0.25">
      <c r="A14" s="18" t="s">
        <v>31</v>
      </c>
      <c r="B14" s="18">
        <v>5.8000000000000003E-2</v>
      </c>
      <c r="C14" s="18">
        <v>29.484999999999999</v>
      </c>
      <c r="D14" s="18">
        <v>-28.701000000000001</v>
      </c>
      <c r="E14" s="18">
        <v>136.22999999999999</v>
      </c>
    </row>
    <row r="15" spans="1:9" ht="18.75" x14ac:dyDescent="0.25">
      <c r="A15" s="18" t="s">
        <v>32</v>
      </c>
      <c r="B15" s="18">
        <v>1.4999999999999999E-2</v>
      </c>
      <c r="C15" s="18">
        <v>28.8</v>
      </c>
      <c r="D15" s="18">
        <v>-28.701000000000001</v>
      </c>
      <c r="E15" s="18">
        <v>136.22999999999999</v>
      </c>
    </row>
    <row r="16" spans="1:9" ht="18.75" x14ac:dyDescent="0.25">
      <c r="A16" s="18" t="s">
        <v>33</v>
      </c>
      <c r="B16" s="18">
        <v>0.04</v>
      </c>
      <c r="C16" s="18">
        <v>26.995999999999999</v>
      </c>
      <c r="D16" s="18">
        <v>-28.701000000000001</v>
      </c>
      <c r="E16" s="18">
        <v>136.22999999999999</v>
      </c>
    </row>
    <row r="17" spans="1:5" ht="18.75" x14ac:dyDescent="0.25">
      <c r="A17" s="18" t="s">
        <v>34</v>
      </c>
      <c r="B17" s="18">
        <v>2.1000000000000001E-2</v>
      </c>
      <c r="C17" s="18">
        <v>20.542000000000002</v>
      </c>
      <c r="D17" s="18">
        <v>-28.701000000000001</v>
      </c>
      <c r="E17" s="18">
        <v>136.22999999999999</v>
      </c>
    </row>
    <row r="18" spans="1:5" ht="18.75" x14ac:dyDescent="0.25">
      <c r="A18" s="18" t="s">
        <v>35</v>
      </c>
      <c r="B18" s="18">
        <v>8.6999999999999994E-2</v>
      </c>
      <c r="C18" s="18">
        <v>16.495000000000001</v>
      </c>
      <c r="D18" s="18">
        <v>-28.701000000000001</v>
      </c>
      <c r="E18" s="18">
        <v>136.22999999999999</v>
      </c>
    </row>
    <row r="19" spans="1:5" ht="18.75" x14ac:dyDescent="0.25">
      <c r="A19" s="18" t="s">
        <v>36</v>
      </c>
      <c r="B19" s="18">
        <v>0.43</v>
      </c>
      <c r="C19" s="18">
        <v>14.521000000000001</v>
      </c>
      <c r="D19" s="18">
        <v>-28.701000000000001</v>
      </c>
      <c r="E19" s="18">
        <v>136.22999999999999</v>
      </c>
    </row>
    <row r="20" spans="1:5" ht="18.75" x14ac:dyDescent="0.25">
      <c r="A20" s="18" t="s">
        <v>37</v>
      </c>
      <c r="B20" s="18">
        <v>1.091</v>
      </c>
      <c r="C20" s="18">
        <v>12.747999999999999</v>
      </c>
      <c r="D20" s="18">
        <v>-28.701000000000001</v>
      </c>
      <c r="E20" s="18">
        <v>136.22999999999999</v>
      </c>
    </row>
    <row r="21" spans="1:5" ht="15.75" customHeight="1" x14ac:dyDescent="0.25">
      <c r="A21" s="18" t="s">
        <v>38</v>
      </c>
      <c r="B21" s="18">
        <v>0.28999999999999998</v>
      </c>
      <c r="C21" s="18">
        <v>13.585000000000001</v>
      </c>
      <c r="D21" s="18">
        <v>-28.701000000000001</v>
      </c>
      <c r="E21" s="18">
        <v>136.22999999999999</v>
      </c>
    </row>
    <row r="22" spans="1:5" ht="15.75" customHeight="1" x14ac:dyDescent="0.25">
      <c r="A22" s="18" t="s">
        <v>39</v>
      </c>
      <c r="B22" s="18">
        <v>0.378</v>
      </c>
      <c r="C22" s="18">
        <v>19.009</v>
      </c>
      <c r="D22" s="18">
        <v>-28.701000000000001</v>
      </c>
      <c r="E22" s="18">
        <v>136.22999999999999</v>
      </c>
    </row>
    <row r="23" spans="1:5" ht="15.75" customHeight="1" x14ac:dyDescent="0.25">
      <c r="A23" s="18" t="s">
        <v>40</v>
      </c>
      <c r="B23" s="18">
        <v>0.14699999999999999</v>
      </c>
      <c r="C23" s="18">
        <v>22.178999999999998</v>
      </c>
      <c r="D23" s="18">
        <v>-28.701000000000001</v>
      </c>
      <c r="E23" s="18">
        <v>136.22999999999999</v>
      </c>
    </row>
    <row r="24" spans="1:5" ht="15.75" customHeight="1" x14ac:dyDescent="0.25">
      <c r="A24" s="18" t="s">
        <v>41</v>
      </c>
      <c r="B24" s="18">
        <v>0.13900000000000001</v>
      </c>
      <c r="C24" s="18">
        <v>25.341000000000001</v>
      </c>
      <c r="D24" s="18">
        <v>-28.701000000000001</v>
      </c>
      <c r="E24" s="18">
        <v>136.22999999999999</v>
      </c>
    </row>
    <row r="25" spans="1:5" ht="15.75" customHeight="1" x14ac:dyDescent="0.25">
      <c r="A25" s="18" t="s">
        <v>42</v>
      </c>
      <c r="B25" s="18">
        <v>0.49199999999999999</v>
      </c>
      <c r="C25" s="18">
        <v>29.451000000000001</v>
      </c>
      <c r="D25" s="18">
        <v>-28.701000000000001</v>
      </c>
      <c r="E25" s="18">
        <v>136.22999999999999</v>
      </c>
    </row>
    <row r="26" spans="1:5" ht="15.75" customHeight="1" x14ac:dyDescent="0.25">
      <c r="A26" s="18" t="s">
        <v>43</v>
      </c>
      <c r="B26" s="18">
        <v>0.45</v>
      </c>
      <c r="C26" s="18">
        <v>29.988</v>
      </c>
      <c r="D26" s="18">
        <v>-28.701000000000001</v>
      </c>
      <c r="E26" s="18">
        <v>136.22999999999999</v>
      </c>
    </row>
    <row r="27" spans="1:5" ht="15.75" customHeight="1" x14ac:dyDescent="0.25">
      <c r="A27" s="18" t="s">
        <v>44</v>
      </c>
      <c r="B27" s="18">
        <v>4.6760000000000002</v>
      </c>
      <c r="C27" s="18">
        <v>29.56</v>
      </c>
      <c r="D27" s="18">
        <v>-28.701000000000001</v>
      </c>
      <c r="E27" s="18">
        <v>136.22999999999999</v>
      </c>
    </row>
    <row r="28" spans="1:5" ht="15.75" customHeight="1" x14ac:dyDescent="0.25">
      <c r="A28" s="18" t="s">
        <v>45</v>
      </c>
      <c r="B28" s="18">
        <v>2.1999999999999999E-2</v>
      </c>
      <c r="C28" s="18">
        <v>23.797999999999998</v>
      </c>
      <c r="D28" s="18">
        <v>-28.701000000000001</v>
      </c>
      <c r="E28" s="18">
        <v>136.22999999999999</v>
      </c>
    </row>
    <row r="29" spans="1:5" ht="15.75" customHeight="1" x14ac:dyDescent="0.25">
      <c r="A29" s="18" t="s">
        <v>46</v>
      </c>
      <c r="B29" s="18">
        <v>3.5999999999999997E-2</v>
      </c>
      <c r="C29" s="18">
        <v>21.605</v>
      </c>
      <c r="D29" s="18">
        <v>-28.701000000000001</v>
      </c>
      <c r="E29" s="18">
        <v>136.22999999999999</v>
      </c>
    </row>
    <row r="30" spans="1:5" ht="15.75" customHeight="1" x14ac:dyDescent="0.25">
      <c r="A30" s="18" t="s">
        <v>47</v>
      </c>
      <c r="B30" s="18">
        <v>0.54800000000000004</v>
      </c>
      <c r="C30" s="18">
        <v>16.327999999999999</v>
      </c>
      <c r="D30" s="18">
        <v>-28.701000000000001</v>
      </c>
      <c r="E30" s="18">
        <v>136.22999999999999</v>
      </c>
    </row>
    <row r="31" spans="1:5" ht="15.75" customHeight="1" x14ac:dyDescent="0.25">
      <c r="A31" s="18" t="s">
        <v>48</v>
      </c>
      <c r="B31" s="18">
        <v>0.156</v>
      </c>
      <c r="C31" s="18">
        <v>12.147</v>
      </c>
      <c r="D31" s="18">
        <v>-28.701000000000001</v>
      </c>
      <c r="E31" s="18">
        <v>136.22999999999999</v>
      </c>
    </row>
    <row r="32" spans="1:5" ht="15.75" customHeight="1" x14ac:dyDescent="0.25">
      <c r="A32" s="18" t="s">
        <v>49</v>
      </c>
      <c r="B32" s="18">
        <v>1.4999999999999999E-2</v>
      </c>
      <c r="C32" s="18">
        <v>10.504</v>
      </c>
      <c r="D32" s="18">
        <v>-28.701000000000001</v>
      </c>
      <c r="E32" s="18">
        <v>136.22999999999999</v>
      </c>
    </row>
    <row r="33" spans="1:5" ht="15.75" customHeight="1" x14ac:dyDescent="0.25">
      <c r="A33" s="18" t="s">
        <v>50</v>
      </c>
      <c r="B33" s="18">
        <v>0.29399999999999998</v>
      </c>
      <c r="C33" s="18">
        <v>13.904</v>
      </c>
      <c r="D33" s="18">
        <v>-28.701000000000001</v>
      </c>
      <c r="E33" s="18">
        <v>136.22999999999999</v>
      </c>
    </row>
    <row r="34" spans="1:5" ht="15.75" customHeight="1" x14ac:dyDescent="0.25">
      <c r="A34" s="18" t="s">
        <v>51</v>
      </c>
      <c r="B34" s="18">
        <v>0.9</v>
      </c>
      <c r="C34" s="18">
        <v>18.593</v>
      </c>
      <c r="D34" s="18">
        <v>-28.701000000000001</v>
      </c>
      <c r="E34" s="18">
        <v>136.22999999999999</v>
      </c>
    </row>
    <row r="35" spans="1:5" ht="15.75" customHeight="1" x14ac:dyDescent="0.25">
      <c r="A35" s="18" t="s">
        <v>52</v>
      </c>
      <c r="B35" s="18">
        <v>0.48599999999999999</v>
      </c>
      <c r="C35" s="18">
        <v>22.603000000000002</v>
      </c>
      <c r="D35" s="18">
        <v>-28.701000000000001</v>
      </c>
      <c r="E35" s="18">
        <v>136.22999999999999</v>
      </c>
    </row>
    <row r="36" spans="1:5" ht="15.75" customHeight="1" x14ac:dyDescent="0.25">
      <c r="A36" s="18" t="s">
        <v>53</v>
      </c>
      <c r="B36" s="18">
        <v>0.39700000000000002</v>
      </c>
      <c r="C36" s="18">
        <v>27.962</v>
      </c>
      <c r="D36" s="18">
        <v>-28.701000000000001</v>
      </c>
      <c r="E36" s="18">
        <v>136.22999999999999</v>
      </c>
    </row>
    <row r="37" spans="1:5" ht="15.75" customHeight="1" x14ac:dyDescent="0.25">
      <c r="A37" s="18" t="s">
        <v>54</v>
      </c>
      <c r="B37" s="18">
        <v>0.39</v>
      </c>
      <c r="C37" s="18">
        <v>30.649000000000001</v>
      </c>
      <c r="D37" s="18">
        <v>-28.701000000000001</v>
      </c>
      <c r="E37" s="18">
        <v>136.22999999999999</v>
      </c>
    </row>
    <row r="38" spans="1:5" ht="15.75" customHeight="1" x14ac:dyDescent="0.25">
      <c r="A38" s="18" t="s">
        <v>55</v>
      </c>
      <c r="B38" s="18">
        <v>0.80600000000000005</v>
      </c>
      <c r="C38" s="18">
        <v>30.751000000000001</v>
      </c>
      <c r="D38" s="18">
        <v>-28.701000000000001</v>
      </c>
      <c r="E38" s="18">
        <v>136.22999999999999</v>
      </c>
    </row>
    <row r="39" spans="1:5" ht="15.75" customHeight="1" x14ac:dyDescent="0.25">
      <c r="A39" s="18" t="s">
        <v>56</v>
      </c>
      <c r="B39" s="18">
        <v>0.59499999999999997</v>
      </c>
      <c r="C39" s="18">
        <v>29.914999999999999</v>
      </c>
      <c r="D39" s="18">
        <v>-28.701000000000001</v>
      </c>
      <c r="E39" s="18">
        <v>136.22999999999999</v>
      </c>
    </row>
    <row r="40" spans="1:5" ht="15.75" customHeight="1" x14ac:dyDescent="0.25">
      <c r="A40" s="18" t="s">
        <v>57</v>
      </c>
      <c r="B40" s="18">
        <v>0.13300000000000001</v>
      </c>
      <c r="C40" s="18">
        <v>26.856999999999999</v>
      </c>
      <c r="D40" s="18">
        <v>-28.701000000000001</v>
      </c>
      <c r="E40" s="18">
        <v>136.22999999999999</v>
      </c>
    </row>
    <row r="41" spans="1:5" ht="15.75" customHeight="1" x14ac:dyDescent="0.25">
      <c r="A41" s="18" t="s">
        <v>58</v>
      </c>
      <c r="B41" s="18">
        <v>1.1559999999999999</v>
      </c>
      <c r="C41" s="18">
        <v>20.033000000000001</v>
      </c>
      <c r="D41" s="18">
        <v>-28.701000000000001</v>
      </c>
      <c r="E41" s="18">
        <v>136.22999999999999</v>
      </c>
    </row>
    <row r="42" spans="1:5" ht="15.75" customHeight="1" x14ac:dyDescent="0.25">
      <c r="A42" s="18" t="s">
        <v>59</v>
      </c>
      <c r="B42" s="18">
        <v>0.112</v>
      </c>
      <c r="C42" s="18">
        <v>16.928999999999998</v>
      </c>
      <c r="D42" s="18">
        <v>-28.701000000000001</v>
      </c>
      <c r="E42" s="18">
        <v>136.22999999999999</v>
      </c>
    </row>
    <row r="43" spans="1:5" ht="15.75" customHeight="1" x14ac:dyDescent="0.25">
      <c r="A43" s="18" t="s">
        <v>60</v>
      </c>
      <c r="B43" s="18">
        <v>0.501</v>
      </c>
      <c r="C43" s="18">
        <v>12.529</v>
      </c>
      <c r="D43" s="18">
        <v>-28.701000000000001</v>
      </c>
      <c r="E43" s="18">
        <v>136.22999999999999</v>
      </c>
    </row>
    <row r="44" spans="1:5" ht="15.75" customHeight="1" x14ac:dyDescent="0.25">
      <c r="A44" s="18" t="s">
        <v>61</v>
      </c>
      <c r="B44" s="18">
        <v>1.4430000000000001</v>
      </c>
      <c r="C44" s="18">
        <v>10.548999999999999</v>
      </c>
      <c r="D44" s="18">
        <v>-28.701000000000001</v>
      </c>
      <c r="E44" s="18">
        <v>136.22999999999999</v>
      </c>
    </row>
    <row r="45" spans="1:5" ht="15.75" customHeight="1" x14ac:dyDescent="0.25">
      <c r="A45" s="18" t="s">
        <v>62</v>
      </c>
      <c r="B45" s="18">
        <v>0.27200000000000002</v>
      </c>
      <c r="C45" s="18">
        <v>14.047000000000001</v>
      </c>
      <c r="D45" s="18">
        <v>-28.701000000000001</v>
      </c>
      <c r="E45" s="18">
        <v>136.22999999999999</v>
      </c>
    </row>
    <row r="46" spans="1:5" ht="15.75" customHeight="1" x14ac:dyDescent="0.25">
      <c r="A46" s="18" t="s">
        <v>63</v>
      </c>
      <c r="B46" s="18">
        <v>0.79500000000000004</v>
      </c>
      <c r="C46" s="18">
        <v>18.672999999999998</v>
      </c>
      <c r="D46" s="18">
        <v>-28.701000000000001</v>
      </c>
      <c r="E46" s="18">
        <v>136.22999999999999</v>
      </c>
    </row>
    <row r="47" spans="1:5" ht="15.75" customHeight="1" x14ac:dyDescent="0.25">
      <c r="A47" s="18" t="s">
        <v>64</v>
      </c>
      <c r="B47" s="18">
        <v>0.57699999999999996</v>
      </c>
      <c r="C47" s="18">
        <v>21.952999999999999</v>
      </c>
      <c r="D47" s="18">
        <v>-28.701000000000001</v>
      </c>
      <c r="E47" s="18">
        <v>136.22999999999999</v>
      </c>
    </row>
    <row r="48" spans="1:5" ht="15.75" customHeight="1" x14ac:dyDescent="0.25">
      <c r="A48" s="18" t="s">
        <v>65</v>
      </c>
      <c r="B48" s="18">
        <v>0.95599999999999996</v>
      </c>
      <c r="C48" s="18">
        <v>25.231000000000002</v>
      </c>
      <c r="D48" s="18">
        <v>-28.701000000000001</v>
      </c>
      <c r="E48" s="18">
        <v>136.22999999999999</v>
      </c>
    </row>
    <row r="49" spans="1:5" ht="15.75" customHeight="1" x14ac:dyDescent="0.25">
      <c r="A49" s="18" t="s">
        <v>66</v>
      </c>
      <c r="B49" s="18">
        <v>0.249</v>
      </c>
      <c r="C49" s="18">
        <v>29.1</v>
      </c>
      <c r="D49" s="18">
        <v>-28.701000000000001</v>
      </c>
      <c r="E49" s="18">
        <v>136.22999999999999</v>
      </c>
    </row>
    <row r="50" spans="1:5" ht="15.75" customHeight="1" x14ac:dyDescent="0.25">
      <c r="A50" s="18" t="s">
        <v>67</v>
      </c>
      <c r="B50" s="18">
        <v>0.11</v>
      </c>
      <c r="C50" s="18">
        <v>33.61</v>
      </c>
      <c r="D50" s="18">
        <v>-28.701000000000001</v>
      </c>
      <c r="E50" s="18">
        <v>136.22999999999999</v>
      </c>
    </row>
    <row r="51" spans="1:5" ht="15.75" customHeight="1" x14ac:dyDescent="0.25">
      <c r="A51" s="18" t="s">
        <v>68</v>
      </c>
      <c r="B51" s="18">
        <v>0.224</v>
      </c>
      <c r="C51" s="18">
        <v>29.817</v>
      </c>
      <c r="D51" s="18">
        <v>-28.701000000000001</v>
      </c>
      <c r="E51" s="18">
        <v>136.22999999999999</v>
      </c>
    </row>
    <row r="52" spans="1:5" ht="15.75" customHeight="1" x14ac:dyDescent="0.25">
      <c r="A52" s="18" t="s">
        <v>69</v>
      </c>
      <c r="B52" s="18">
        <v>0.60699999999999998</v>
      </c>
      <c r="C52" s="18">
        <v>28.503</v>
      </c>
      <c r="D52" s="18">
        <v>-28.701000000000001</v>
      </c>
      <c r="E52" s="18">
        <v>136.22999999999999</v>
      </c>
    </row>
    <row r="53" spans="1:5" ht="15.75" customHeight="1" x14ac:dyDescent="0.25">
      <c r="A53" s="18" t="s">
        <v>70</v>
      </c>
      <c r="B53" s="18">
        <v>3.6999999999999998E-2</v>
      </c>
      <c r="C53" s="18">
        <v>19.702000000000002</v>
      </c>
      <c r="D53" s="18">
        <v>-28.701000000000001</v>
      </c>
      <c r="E53" s="18">
        <v>136.22999999999999</v>
      </c>
    </row>
    <row r="54" spans="1:5" ht="15.75" customHeight="1" x14ac:dyDescent="0.25">
      <c r="A54" s="18" t="s">
        <v>71</v>
      </c>
      <c r="B54" s="18">
        <v>8.8999999999999996E-2</v>
      </c>
      <c r="C54" s="18">
        <v>18.093</v>
      </c>
      <c r="D54" s="18">
        <v>-28.701000000000001</v>
      </c>
      <c r="E54" s="18">
        <v>136.22999999999999</v>
      </c>
    </row>
    <row r="55" spans="1:5" ht="15.75" customHeight="1" x14ac:dyDescent="0.25">
      <c r="A55" s="18" t="s">
        <v>72</v>
      </c>
      <c r="B55" s="18">
        <v>0.14199999999999999</v>
      </c>
      <c r="C55" s="18">
        <v>12.811999999999999</v>
      </c>
      <c r="D55" s="18">
        <v>-28.701000000000001</v>
      </c>
      <c r="E55" s="18">
        <v>136.22999999999999</v>
      </c>
    </row>
    <row r="56" spans="1:5" ht="15.75" customHeight="1" x14ac:dyDescent="0.25">
      <c r="A56" s="18" t="s">
        <v>73</v>
      </c>
      <c r="B56" s="18">
        <v>3.2000000000000001E-2</v>
      </c>
      <c r="C56" s="18">
        <v>12.629</v>
      </c>
      <c r="D56" s="18">
        <v>-28.701000000000001</v>
      </c>
      <c r="E56" s="18">
        <v>136.22999999999999</v>
      </c>
    </row>
    <row r="57" spans="1:5" ht="15.75" customHeight="1" x14ac:dyDescent="0.25">
      <c r="A57" s="18" t="s">
        <v>74</v>
      </c>
      <c r="B57" s="18">
        <v>0.2</v>
      </c>
      <c r="C57" s="18">
        <v>15.074999999999999</v>
      </c>
      <c r="D57" s="18">
        <v>-28.701000000000001</v>
      </c>
      <c r="E57" s="18">
        <v>136.22999999999999</v>
      </c>
    </row>
    <row r="58" spans="1:5" ht="15.75" customHeight="1" x14ac:dyDescent="0.25">
      <c r="A58" s="18" t="s">
        <v>75</v>
      </c>
      <c r="B58" s="18">
        <v>0.25800000000000001</v>
      </c>
      <c r="C58" s="18">
        <v>20.818000000000001</v>
      </c>
      <c r="D58" s="18">
        <v>-28.701000000000001</v>
      </c>
      <c r="E58" s="18">
        <v>136.22999999999999</v>
      </c>
    </row>
    <row r="59" spans="1:5" ht="15.75" customHeight="1" x14ac:dyDescent="0.25">
      <c r="A59" s="18" t="s">
        <v>76</v>
      </c>
      <c r="B59" s="18">
        <v>0.86199999999999999</v>
      </c>
      <c r="C59" s="18">
        <v>22.623999999999999</v>
      </c>
      <c r="D59" s="18">
        <v>-28.701000000000001</v>
      </c>
      <c r="E59" s="18">
        <v>136.22999999999999</v>
      </c>
    </row>
    <row r="60" spans="1:5" ht="15.75" customHeight="1" x14ac:dyDescent="0.25">
      <c r="A60" s="18" t="s">
        <v>77</v>
      </c>
      <c r="B60" s="18">
        <v>0.40799999999999997</v>
      </c>
      <c r="C60" s="18">
        <v>23.859000000000002</v>
      </c>
      <c r="D60" s="18">
        <v>-28.701000000000001</v>
      </c>
      <c r="E60" s="18">
        <v>136.22999999999999</v>
      </c>
    </row>
    <row r="61" spans="1:5" ht="15.75" customHeight="1" x14ac:dyDescent="0.25">
      <c r="A61" s="18" t="s">
        <v>78</v>
      </c>
      <c r="B61" s="18">
        <v>1.018</v>
      </c>
      <c r="C61" s="18">
        <v>26.856999999999999</v>
      </c>
      <c r="D61" s="18">
        <v>-28.701000000000001</v>
      </c>
      <c r="E61" s="18">
        <v>136.22999999999999</v>
      </c>
    </row>
    <row r="62" spans="1:5" ht="15.75" customHeight="1" x14ac:dyDescent="0.25">
      <c r="A62" s="18" t="s">
        <v>79</v>
      </c>
      <c r="B62" s="18">
        <v>0.13400000000000001</v>
      </c>
      <c r="C62" s="18">
        <v>29.253</v>
      </c>
      <c r="D62" s="18">
        <v>-28.701000000000001</v>
      </c>
      <c r="E62" s="18">
        <v>136.22999999999999</v>
      </c>
    </row>
    <row r="63" spans="1:5" ht="15.75" customHeight="1" x14ac:dyDescent="0.25">
      <c r="A63" s="18" t="s">
        <v>80</v>
      </c>
      <c r="B63" s="18">
        <v>2.9969999999999999</v>
      </c>
      <c r="C63" s="18">
        <v>29.254000000000001</v>
      </c>
      <c r="D63" s="18">
        <v>-28.701000000000001</v>
      </c>
      <c r="E63" s="18">
        <v>136.22999999999999</v>
      </c>
    </row>
    <row r="64" spans="1:5" ht="15.75" customHeight="1" x14ac:dyDescent="0.25">
      <c r="A64" s="18" t="s">
        <v>81</v>
      </c>
      <c r="B64" s="18">
        <v>0.17299999999999999</v>
      </c>
      <c r="C64" s="18">
        <v>26.658999999999999</v>
      </c>
      <c r="D64" s="18">
        <v>-28.701000000000001</v>
      </c>
      <c r="E64" s="18">
        <v>136.22999999999999</v>
      </c>
    </row>
    <row r="65" spans="1:5" ht="15.75" customHeight="1" x14ac:dyDescent="0.25">
      <c r="A65" s="18" t="s">
        <v>82</v>
      </c>
      <c r="B65" s="18">
        <v>1.706</v>
      </c>
      <c r="C65" s="18">
        <v>20.995000000000001</v>
      </c>
      <c r="D65" s="18">
        <v>-28.701000000000001</v>
      </c>
      <c r="E65" s="18">
        <v>136.22999999999999</v>
      </c>
    </row>
    <row r="66" spans="1:5" ht="15.75" customHeight="1" x14ac:dyDescent="0.25">
      <c r="A66" s="18" t="s">
        <v>83</v>
      </c>
      <c r="B66" s="18">
        <v>0.4</v>
      </c>
      <c r="C66" s="18">
        <v>14.218999999999999</v>
      </c>
      <c r="D66" s="18">
        <v>-28.701000000000001</v>
      </c>
      <c r="E66" s="18">
        <v>136.22999999999999</v>
      </c>
    </row>
    <row r="67" spans="1:5" ht="15.75" customHeight="1" x14ac:dyDescent="0.25">
      <c r="A67" s="18" t="s">
        <v>84</v>
      </c>
      <c r="B67" s="18">
        <v>0.12</v>
      </c>
      <c r="C67" s="18">
        <v>11.909000000000001</v>
      </c>
      <c r="D67" s="18">
        <v>-28.701000000000001</v>
      </c>
      <c r="E67" s="18">
        <v>136.22999999999999</v>
      </c>
    </row>
    <row r="68" spans="1:5" ht="15.75" customHeight="1" x14ac:dyDescent="0.25">
      <c r="A68" s="18" t="s">
        <v>85</v>
      </c>
      <c r="B68" s="18">
        <v>0.155</v>
      </c>
      <c r="C68" s="18">
        <v>12.944000000000001</v>
      </c>
      <c r="D68" s="18">
        <v>-28.701000000000001</v>
      </c>
      <c r="E68" s="18">
        <v>136.22999999999999</v>
      </c>
    </row>
    <row r="69" spans="1:5" ht="15.75" customHeight="1" x14ac:dyDescent="0.25">
      <c r="A69" s="18" t="s">
        <v>86</v>
      </c>
      <c r="B69" s="18">
        <v>0.219</v>
      </c>
      <c r="C69" s="18">
        <v>14.43</v>
      </c>
      <c r="D69" s="18">
        <v>-28.701000000000001</v>
      </c>
      <c r="E69" s="18">
        <v>136.22999999999999</v>
      </c>
    </row>
    <row r="70" spans="1:5" ht="15.75" customHeight="1" x14ac:dyDescent="0.25">
      <c r="A70" s="18" t="s">
        <v>87</v>
      </c>
      <c r="B70" s="18">
        <v>0.20799999999999999</v>
      </c>
      <c r="C70" s="18">
        <v>21.263999999999999</v>
      </c>
      <c r="D70" s="18">
        <v>-28.701000000000001</v>
      </c>
      <c r="E70" s="18">
        <v>136.22999999999999</v>
      </c>
    </row>
    <row r="71" spans="1:5" ht="15.75" customHeight="1" x14ac:dyDescent="0.25">
      <c r="A71" s="18" t="s">
        <v>88</v>
      </c>
      <c r="B71" s="18">
        <v>0.443</v>
      </c>
      <c r="C71" s="18">
        <v>21.495999999999999</v>
      </c>
      <c r="D71" s="18">
        <v>-28.701000000000001</v>
      </c>
      <c r="E71" s="18">
        <v>136.22999999999999</v>
      </c>
    </row>
    <row r="72" spans="1:5" ht="15.75" customHeight="1" x14ac:dyDescent="0.25">
      <c r="A72" s="18" t="s">
        <v>89</v>
      </c>
      <c r="B72" s="18">
        <v>1.006</v>
      </c>
      <c r="C72" s="18">
        <v>27.759</v>
      </c>
      <c r="D72" s="18">
        <v>-28.701000000000001</v>
      </c>
      <c r="E72" s="18">
        <v>136.22999999999999</v>
      </c>
    </row>
    <row r="73" spans="1:5" ht="15.75" customHeight="1" x14ac:dyDescent="0.25">
      <c r="A73" s="18" t="s">
        <v>90</v>
      </c>
      <c r="B73" s="18">
        <v>0.40600000000000003</v>
      </c>
      <c r="C73" s="18">
        <v>30.332000000000001</v>
      </c>
      <c r="D73" s="18">
        <v>-28.701000000000001</v>
      </c>
      <c r="E73" s="18">
        <v>136.22999999999999</v>
      </c>
    </row>
    <row r="74" spans="1:5" ht="15.75" customHeight="1" x14ac:dyDescent="0.25">
      <c r="A74" s="18" t="s">
        <v>91</v>
      </c>
      <c r="B74" s="18">
        <v>0.41599999999999998</v>
      </c>
      <c r="C74" s="18">
        <v>34.691000000000003</v>
      </c>
      <c r="D74" s="18">
        <v>-28.701000000000001</v>
      </c>
      <c r="E74" s="18">
        <v>136.22999999999999</v>
      </c>
    </row>
    <row r="75" spans="1:5" ht="15.75" customHeight="1" x14ac:dyDescent="0.25">
      <c r="A75" s="18" t="s">
        <v>92</v>
      </c>
      <c r="B75" s="18">
        <v>0.39100000000000001</v>
      </c>
      <c r="C75" s="18">
        <v>32.917999999999999</v>
      </c>
      <c r="D75" s="18">
        <v>-28.701000000000001</v>
      </c>
      <c r="E75" s="18">
        <v>136.22999999999999</v>
      </c>
    </row>
    <row r="76" spans="1:5" ht="15.75" customHeight="1" x14ac:dyDescent="0.25">
      <c r="A76" s="18" t="s">
        <v>93</v>
      </c>
      <c r="B76" s="18">
        <v>0.441</v>
      </c>
      <c r="C76" s="18">
        <v>25.309000000000001</v>
      </c>
      <c r="D76" s="18">
        <v>-28.701000000000001</v>
      </c>
      <c r="E76" s="18">
        <v>136.22999999999999</v>
      </c>
    </row>
    <row r="77" spans="1:5" ht="15.75" customHeight="1" x14ac:dyDescent="0.25">
      <c r="A77" s="18" t="s">
        <v>94</v>
      </c>
      <c r="B77" s="18">
        <v>0.125</v>
      </c>
      <c r="C77" s="18">
        <v>21.460999999999999</v>
      </c>
      <c r="D77" s="18">
        <v>-28.701000000000001</v>
      </c>
      <c r="E77" s="18">
        <v>136.22999999999999</v>
      </c>
    </row>
    <row r="78" spans="1:5" ht="15.75" customHeight="1" x14ac:dyDescent="0.25">
      <c r="A78" s="18" t="s">
        <v>95</v>
      </c>
      <c r="B78" s="18">
        <v>0.128</v>
      </c>
      <c r="C78" s="18">
        <v>16.388000000000002</v>
      </c>
      <c r="D78" s="18">
        <v>-28.701000000000001</v>
      </c>
      <c r="E78" s="18">
        <v>136.22999999999999</v>
      </c>
    </row>
    <row r="79" spans="1:5" ht="15.75" customHeight="1" x14ac:dyDescent="0.25">
      <c r="A79" s="18" t="s">
        <v>96</v>
      </c>
      <c r="B79" s="18">
        <v>2.9889999999999999</v>
      </c>
      <c r="C79" s="18">
        <v>12.035</v>
      </c>
      <c r="D79" s="18">
        <v>-28.701000000000001</v>
      </c>
      <c r="E79" s="18">
        <v>136.22999999999999</v>
      </c>
    </row>
    <row r="80" spans="1:5" ht="15.75" customHeight="1" x14ac:dyDescent="0.25">
      <c r="A80" s="18" t="s">
        <v>97</v>
      </c>
      <c r="B80" s="18">
        <v>0.30199999999999999</v>
      </c>
      <c r="C80" s="18">
        <v>11.839</v>
      </c>
      <c r="D80" s="18">
        <v>-28.701000000000001</v>
      </c>
      <c r="E80" s="18">
        <v>136.22999999999999</v>
      </c>
    </row>
    <row r="81" spans="1:5" ht="15.75" customHeight="1" x14ac:dyDescent="0.25">
      <c r="A81" s="18" t="s">
        <v>98</v>
      </c>
      <c r="B81" s="18">
        <v>0.107</v>
      </c>
      <c r="C81" s="18">
        <v>13.551</v>
      </c>
      <c r="D81" s="18">
        <v>-28.701000000000001</v>
      </c>
      <c r="E81" s="18">
        <v>136.22999999999999</v>
      </c>
    </row>
    <row r="82" spans="1:5" ht="15.75" customHeight="1" x14ac:dyDescent="0.25">
      <c r="A82" s="18" t="s">
        <v>99</v>
      </c>
      <c r="B82" s="18">
        <v>0.4</v>
      </c>
      <c r="C82" s="18">
        <v>19.207000000000001</v>
      </c>
      <c r="D82" s="18">
        <v>-28.701000000000001</v>
      </c>
      <c r="E82" s="18">
        <v>136.22999999999999</v>
      </c>
    </row>
    <row r="83" spans="1:5" ht="15.75" customHeight="1" x14ac:dyDescent="0.25">
      <c r="A83" s="18" t="s">
        <v>100</v>
      </c>
      <c r="B83" s="18">
        <v>1.345</v>
      </c>
      <c r="C83" s="18">
        <v>19.143999999999998</v>
      </c>
      <c r="D83" s="18">
        <v>-28.701000000000001</v>
      </c>
      <c r="E83" s="18">
        <v>136.22999999999999</v>
      </c>
    </row>
    <row r="84" spans="1:5" ht="15.75" customHeight="1" x14ac:dyDescent="0.25">
      <c r="A84" s="18" t="s">
        <v>101</v>
      </c>
      <c r="B84" s="18">
        <v>0.42299999999999999</v>
      </c>
      <c r="C84" s="18">
        <v>24.317</v>
      </c>
      <c r="D84" s="18">
        <v>-28.701000000000001</v>
      </c>
      <c r="E84" s="18">
        <v>136.22999999999999</v>
      </c>
    </row>
    <row r="85" spans="1:5" ht="15.75" customHeight="1" x14ac:dyDescent="0.25">
      <c r="A85" s="18" t="s">
        <v>102</v>
      </c>
      <c r="B85" s="18">
        <v>2.129</v>
      </c>
      <c r="C85" s="18">
        <v>26.454000000000001</v>
      </c>
      <c r="D85" s="18">
        <v>-28.701000000000001</v>
      </c>
      <c r="E85" s="18">
        <v>136.22999999999999</v>
      </c>
    </row>
    <row r="86" spans="1:5" ht="15.75" customHeight="1" x14ac:dyDescent="0.25">
      <c r="A86" s="18" t="s">
        <v>103</v>
      </c>
      <c r="B86" s="18">
        <v>0.11600000000000001</v>
      </c>
      <c r="C86" s="18">
        <v>29.62</v>
      </c>
      <c r="D86" s="18">
        <v>-28.701000000000001</v>
      </c>
      <c r="E86" s="18">
        <v>136.22999999999999</v>
      </c>
    </row>
    <row r="87" spans="1:5" ht="15.75" customHeight="1" x14ac:dyDescent="0.25">
      <c r="A87" s="18" t="s">
        <v>104</v>
      </c>
      <c r="B87" s="18">
        <v>1.498</v>
      </c>
      <c r="C87" s="18">
        <v>26.954999999999998</v>
      </c>
      <c r="D87" s="18">
        <v>-28.701000000000001</v>
      </c>
      <c r="E87" s="18">
        <v>136.22999999999999</v>
      </c>
    </row>
    <row r="88" spans="1:5" ht="15.75" customHeight="1" x14ac:dyDescent="0.25">
      <c r="A88" s="18" t="s">
        <v>105</v>
      </c>
      <c r="B88" s="18">
        <v>1.9E-2</v>
      </c>
      <c r="C88" s="18">
        <v>26.109000000000002</v>
      </c>
      <c r="D88" s="18">
        <v>-28.701000000000001</v>
      </c>
      <c r="E88" s="18">
        <v>136.22999999999999</v>
      </c>
    </row>
    <row r="89" spans="1:5" ht="15.75" customHeight="1" x14ac:dyDescent="0.25">
      <c r="A89" s="18" t="s">
        <v>106</v>
      </c>
      <c r="B89" s="18">
        <v>3.4000000000000002E-2</v>
      </c>
      <c r="C89" s="18">
        <v>24.945</v>
      </c>
      <c r="D89" s="18">
        <v>-28.701000000000001</v>
      </c>
      <c r="E89" s="18">
        <v>136.22999999999999</v>
      </c>
    </row>
    <row r="90" spans="1:5" ht="15.75" customHeight="1" x14ac:dyDescent="0.25">
      <c r="A90" s="18" t="s">
        <v>107</v>
      </c>
      <c r="B90" s="18">
        <v>0.111</v>
      </c>
      <c r="C90" s="18">
        <v>17.959</v>
      </c>
      <c r="D90" s="18">
        <v>-28.701000000000001</v>
      </c>
      <c r="E90" s="18">
        <v>136.22999999999999</v>
      </c>
    </row>
    <row r="91" spans="1:5" ht="15.75" customHeight="1" x14ac:dyDescent="0.25">
      <c r="A91" s="18" t="s">
        <v>108</v>
      </c>
      <c r="B91" s="18">
        <v>4.8000000000000001E-2</v>
      </c>
      <c r="C91" s="18">
        <v>13.273</v>
      </c>
      <c r="D91" s="18">
        <v>-28.701000000000001</v>
      </c>
      <c r="E91" s="18">
        <v>136.22999999999999</v>
      </c>
    </row>
    <row r="92" spans="1:5" ht="15.75" customHeight="1" x14ac:dyDescent="0.25">
      <c r="A92" s="18" t="s">
        <v>109</v>
      </c>
      <c r="B92" s="18">
        <v>4.4999999999999998E-2</v>
      </c>
      <c r="C92" s="18">
        <v>13.215999999999999</v>
      </c>
      <c r="D92" s="18">
        <v>-28.701000000000001</v>
      </c>
      <c r="E92" s="18">
        <v>136.22999999999999</v>
      </c>
    </row>
    <row r="93" spans="1:5" ht="15.75" customHeight="1" x14ac:dyDescent="0.25">
      <c r="A93" s="18" t="s">
        <v>110</v>
      </c>
      <c r="B93" s="18">
        <v>3.3000000000000002E-2</v>
      </c>
      <c r="C93" s="18">
        <v>13.919</v>
      </c>
      <c r="D93" s="18">
        <v>-28.701000000000001</v>
      </c>
      <c r="E93" s="18">
        <v>136.22999999999999</v>
      </c>
    </row>
    <row r="94" spans="1:5" ht="15.75" customHeight="1" x14ac:dyDescent="0.25">
      <c r="A94" s="18" t="s">
        <v>111</v>
      </c>
      <c r="B94" s="18">
        <v>0.14199999999999999</v>
      </c>
      <c r="C94" s="18">
        <v>18.904</v>
      </c>
      <c r="D94" s="18">
        <v>-28.701000000000001</v>
      </c>
      <c r="E94" s="18">
        <v>136.22999999999999</v>
      </c>
    </row>
    <row r="95" spans="1:5" ht="15.75" customHeight="1" x14ac:dyDescent="0.25">
      <c r="A95" s="18" t="s">
        <v>112</v>
      </c>
      <c r="B95" s="18">
        <v>0.03</v>
      </c>
      <c r="C95" s="18">
        <v>22.012</v>
      </c>
      <c r="D95" s="18">
        <v>-28.701000000000001</v>
      </c>
      <c r="E95" s="18">
        <v>136.22999999999999</v>
      </c>
    </row>
    <row r="96" spans="1:5" ht="15.75" customHeight="1" x14ac:dyDescent="0.25">
      <c r="A96" s="18" t="s">
        <v>113</v>
      </c>
      <c r="B96" s="18">
        <v>0.88</v>
      </c>
      <c r="C96" s="18">
        <v>27.33</v>
      </c>
      <c r="D96" s="18">
        <v>-28.701000000000001</v>
      </c>
      <c r="E96" s="18">
        <v>136.22999999999999</v>
      </c>
    </row>
    <row r="97" spans="1:5" ht="15.75" customHeight="1" x14ac:dyDescent="0.25">
      <c r="A97" s="18" t="s">
        <v>114</v>
      </c>
      <c r="B97" s="18">
        <v>0.13200000000000001</v>
      </c>
      <c r="C97" s="18">
        <v>29.574000000000002</v>
      </c>
      <c r="D97" s="18">
        <v>-28.701000000000001</v>
      </c>
      <c r="E97" s="18">
        <v>136.22999999999999</v>
      </c>
    </row>
    <row r="98" spans="1:5" ht="15.75" customHeight="1" x14ac:dyDescent="0.25">
      <c r="A98" s="18" t="s">
        <v>115</v>
      </c>
      <c r="B98" s="18">
        <v>0.14399999999999999</v>
      </c>
      <c r="C98" s="18">
        <v>31.776</v>
      </c>
      <c r="D98" s="18">
        <v>-28.701000000000001</v>
      </c>
      <c r="E98" s="18">
        <v>136.22999999999999</v>
      </c>
    </row>
    <row r="99" spans="1:5" ht="15.75" customHeight="1" x14ac:dyDescent="0.25">
      <c r="A99" s="18" t="s">
        <v>116</v>
      </c>
      <c r="B99" s="18">
        <v>2.4689999999999999</v>
      </c>
      <c r="C99" s="18">
        <v>31.05</v>
      </c>
      <c r="D99" s="18">
        <v>-28.701000000000001</v>
      </c>
      <c r="E99" s="18">
        <v>136.22999999999999</v>
      </c>
    </row>
    <row r="100" spans="1:5" ht="15.75" customHeight="1" x14ac:dyDescent="0.25">
      <c r="A100" s="18" t="s">
        <v>117</v>
      </c>
      <c r="B100" s="18">
        <v>0.01</v>
      </c>
      <c r="C100" s="18">
        <v>23.702000000000002</v>
      </c>
      <c r="D100" s="18">
        <v>-28.701000000000001</v>
      </c>
      <c r="E100" s="18">
        <v>136.22999999999999</v>
      </c>
    </row>
    <row r="101" spans="1:5" ht="15.75" customHeight="1" x14ac:dyDescent="0.25">
      <c r="A101" s="18" t="s">
        <v>118</v>
      </c>
      <c r="B101" s="18">
        <v>0.47</v>
      </c>
      <c r="C101" s="18">
        <v>21.62</v>
      </c>
      <c r="D101" s="18">
        <v>-28.701000000000001</v>
      </c>
      <c r="E101" s="18">
        <v>136.22999999999999</v>
      </c>
    </row>
    <row r="102" spans="1:5" ht="15.75" customHeight="1" x14ac:dyDescent="0.25">
      <c r="A102" s="18" t="s">
        <v>119</v>
      </c>
      <c r="B102" s="18">
        <v>8.8999999999999996E-2</v>
      </c>
      <c r="C102" s="18">
        <v>16.483000000000001</v>
      </c>
      <c r="D102" s="18">
        <v>-28.701000000000001</v>
      </c>
      <c r="E102" s="18">
        <v>136.22999999999999</v>
      </c>
    </row>
    <row r="103" spans="1:5" ht="15.75" customHeight="1" x14ac:dyDescent="0.25">
      <c r="A103" s="18" t="s">
        <v>120</v>
      </c>
      <c r="B103" s="18">
        <v>0.24299999999999999</v>
      </c>
      <c r="C103" s="18">
        <v>13.052</v>
      </c>
      <c r="D103" s="18">
        <v>-28.701000000000001</v>
      </c>
      <c r="E103" s="18">
        <v>136.22999999999999</v>
      </c>
    </row>
    <row r="104" spans="1:5" ht="15.75" customHeight="1" x14ac:dyDescent="0.25">
      <c r="A104" s="18" t="s">
        <v>121</v>
      </c>
      <c r="B104" s="18">
        <v>6.7000000000000004E-2</v>
      </c>
      <c r="C104" s="18">
        <v>12.333</v>
      </c>
      <c r="D104" s="18">
        <v>-28.701000000000001</v>
      </c>
      <c r="E104" s="18">
        <v>136.22999999999999</v>
      </c>
    </row>
    <row r="105" spans="1:5" ht="15.75" customHeight="1" x14ac:dyDescent="0.25">
      <c r="A105" s="18" t="s">
        <v>122</v>
      </c>
      <c r="B105" s="18">
        <v>0.92300000000000004</v>
      </c>
      <c r="C105" s="18">
        <v>13.752000000000001</v>
      </c>
      <c r="D105" s="18">
        <v>-28.701000000000001</v>
      </c>
      <c r="E105" s="18">
        <v>136.22999999999999</v>
      </c>
    </row>
    <row r="106" spans="1:5" ht="15.75" customHeight="1" x14ac:dyDescent="0.25">
      <c r="A106" s="18" t="s">
        <v>123</v>
      </c>
      <c r="B106" s="18">
        <v>0.182</v>
      </c>
      <c r="C106" s="18">
        <v>20.117999999999999</v>
      </c>
      <c r="D106" s="18">
        <v>-28.701000000000001</v>
      </c>
      <c r="E106" s="18">
        <v>136.22999999999999</v>
      </c>
    </row>
    <row r="107" spans="1:5" ht="15.75" customHeight="1" x14ac:dyDescent="0.25">
      <c r="A107" s="18" t="s">
        <v>124</v>
      </c>
      <c r="B107" s="18">
        <v>0.219</v>
      </c>
      <c r="C107" s="18">
        <v>20.558</v>
      </c>
      <c r="D107" s="18">
        <v>-28.701000000000001</v>
      </c>
      <c r="E107" s="18">
        <v>136.22999999999999</v>
      </c>
    </row>
    <row r="108" spans="1:5" ht="15.75" customHeight="1" x14ac:dyDescent="0.25">
      <c r="A108" s="18" t="s">
        <v>125</v>
      </c>
      <c r="B108" s="18">
        <v>0.42299999999999999</v>
      </c>
      <c r="C108" s="18">
        <v>27.905000000000001</v>
      </c>
      <c r="D108" s="18">
        <v>-28.701000000000001</v>
      </c>
      <c r="E108" s="18">
        <v>136.22999999999999</v>
      </c>
    </row>
    <row r="109" spans="1:5" ht="15.75" customHeight="1" x14ac:dyDescent="0.25">
      <c r="A109" s="18" t="s">
        <v>126</v>
      </c>
      <c r="B109" s="18">
        <v>0.85</v>
      </c>
      <c r="C109" s="18">
        <v>30.518999999999998</v>
      </c>
      <c r="D109" s="18">
        <v>-28.701000000000001</v>
      </c>
      <c r="E109" s="18">
        <v>136.22999999999999</v>
      </c>
    </row>
    <row r="110" spans="1:5" ht="15.75" customHeight="1" x14ac:dyDescent="0.25">
      <c r="A110" s="18" t="s">
        <v>127</v>
      </c>
      <c r="B110" s="18">
        <v>2.5999999999999999E-2</v>
      </c>
      <c r="C110" s="18">
        <v>31.111999999999998</v>
      </c>
      <c r="D110" s="18">
        <v>-28.701000000000001</v>
      </c>
      <c r="E110" s="18">
        <v>136.22999999999999</v>
      </c>
    </row>
    <row r="111" spans="1:5" ht="15.75" customHeight="1" x14ac:dyDescent="0.25">
      <c r="A111" s="18" t="s">
        <v>128</v>
      </c>
      <c r="B111" s="18">
        <v>0.57899999999999996</v>
      </c>
      <c r="C111" s="18">
        <v>32.314999999999998</v>
      </c>
      <c r="D111" s="18">
        <v>-28.701000000000001</v>
      </c>
      <c r="E111" s="18">
        <v>136.22999999999999</v>
      </c>
    </row>
    <row r="112" spans="1:5" ht="15.75" customHeight="1" x14ac:dyDescent="0.25">
      <c r="A112" s="18" t="s">
        <v>129</v>
      </c>
      <c r="B112" s="18">
        <v>6.4000000000000001E-2</v>
      </c>
      <c r="C112" s="18">
        <v>27.152000000000001</v>
      </c>
      <c r="D112" s="18">
        <v>-28.701000000000001</v>
      </c>
      <c r="E112" s="18">
        <v>136.22999999999999</v>
      </c>
    </row>
    <row r="113" spans="1:5" ht="15.75" customHeight="1" x14ac:dyDescent="0.25">
      <c r="A113" s="18" t="s">
        <v>130</v>
      </c>
      <c r="B113" s="18">
        <v>5.3999999999999999E-2</v>
      </c>
      <c r="C113" s="18">
        <v>22.893999999999998</v>
      </c>
      <c r="D113" s="18">
        <v>-28.701000000000001</v>
      </c>
      <c r="E113" s="18">
        <v>136.22999999999999</v>
      </c>
    </row>
    <row r="114" spans="1:5" ht="15.75" customHeight="1" x14ac:dyDescent="0.25">
      <c r="A114" s="18" t="s">
        <v>131</v>
      </c>
      <c r="B114" s="18">
        <v>0.91800000000000004</v>
      </c>
      <c r="C114" s="18">
        <v>15.222</v>
      </c>
      <c r="D114" s="18">
        <v>-28.701000000000001</v>
      </c>
      <c r="E114" s="18">
        <v>136.22999999999999</v>
      </c>
    </row>
    <row r="115" spans="1:5" ht="15.75" customHeight="1" x14ac:dyDescent="0.25">
      <c r="A115" s="18" t="s">
        <v>132</v>
      </c>
      <c r="B115" s="18">
        <v>1.52</v>
      </c>
      <c r="C115" s="18">
        <v>12.708</v>
      </c>
      <c r="D115" s="18">
        <v>-28.701000000000001</v>
      </c>
      <c r="E115" s="18">
        <v>136.22999999999999</v>
      </c>
    </row>
    <row r="116" spans="1:5" ht="15.75" customHeight="1" x14ac:dyDescent="0.25">
      <c r="A116" s="18" t="s">
        <v>133</v>
      </c>
      <c r="B116" s="18">
        <v>8.5999999999999993E-2</v>
      </c>
      <c r="C116" s="18">
        <v>11.028</v>
      </c>
      <c r="D116" s="18">
        <v>-28.701000000000001</v>
      </c>
      <c r="E116" s="18">
        <v>136.22999999999999</v>
      </c>
    </row>
    <row r="117" spans="1:5" ht="15.75" customHeight="1" x14ac:dyDescent="0.25">
      <c r="A117" s="18" t="s">
        <v>134</v>
      </c>
      <c r="B117" s="18">
        <v>0.378</v>
      </c>
      <c r="C117" s="18">
        <v>14.161</v>
      </c>
      <c r="D117" s="18">
        <v>-28.701000000000001</v>
      </c>
      <c r="E117" s="18">
        <v>136.22999999999999</v>
      </c>
    </row>
    <row r="118" spans="1:5" ht="15.75" customHeight="1" x14ac:dyDescent="0.25">
      <c r="A118" s="18" t="s">
        <v>135</v>
      </c>
      <c r="B118" s="18">
        <v>0.56200000000000006</v>
      </c>
      <c r="C118" s="18">
        <v>17.582000000000001</v>
      </c>
      <c r="D118" s="18">
        <v>-28.701000000000001</v>
      </c>
      <c r="E118" s="18">
        <v>136.22999999999999</v>
      </c>
    </row>
    <row r="119" spans="1:5" ht="15.75" customHeight="1" x14ac:dyDescent="0.25">
      <c r="A119" s="18" t="s">
        <v>136</v>
      </c>
      <c r="B119" s="18">
        <v>0.36899999999999999</v>
      </c>
      <c r="C119" s="18">
        <v>23.920999999999999</v>
      </c>
      <c r="D119" s="18">
        <v>-28.701000000000001</v>
      </c>
      <c r="E119" s="18">
        <v>136.22999999999999</v>
      </c>
    </row>
    <row r="120" spans="1:5" ht="15.75" customHeight="1" x14ac:dyDescent="0.25">
      <c r="A120" s="18" t="s">
        <v>137</v>
      </c>
      <c r="B120" s="18">
        <v>0.251</v>
      </c>
      <c r="C120" s="18">
        <v>26.015000000000001</v>
      </c>
      <c r="D120" s="18">
        <v>-28.701000000000001</v>
      </c>
      <c r="E120" s="18">
        <v>136.22999999999999</v>
      </c>
    </row>
    <row r="121" spans="1:5" ht="15.75" customHeight="1" x14ac:dyDescent="0.25">
      <c r="A121" s="18" t="s">
        <v>138</v>
      </c>
      <c r="B121" s="18">
        <v>0.11799999999999999</v>
      </c>
      <c r="C121" s="18">
        <v>27.844999999999999</v>
      </c>
      <c r="D121" s="18">
        <v>-28.701000000000001</v>
      </c>
      <c r="E121" s="18">
        <v>136.22999999999999</v>
      </c>
    </row>
    <row r="122" spans="1:5" ht="15.75" customHeight="1" x14ac:dyDescent="0.25">
      <c r="A122" s="18" t="s">
        <v>139</v>
      </c>
      <c r="B122" s="18">
        <v>0.109</v>
      </c>
      <c r="C122" s="18">
        <v>30.329000000000001</v>
      </c>
      <c r="D122" s="18">
        <v>-28.701000000000001</v>
      </c>
      <c r="E122" s="18">
        <v>136.22999999999999</v>
      </c>
    </row>
    <row r="123" spans="1:5" ht="15.75" customHeight="1" x14ac:dyDescent="0.25">
      <c r="A123" s="18" t="s">
        <v>140</v>
      </c>
      <c r="B123" s="18">
        <v>9.9000000000000005E-2</v>
      </c>
      <c r="C123" s="18">
        <v>27.898</v>
      </c>
      <c r="D123" s="18">
        <v>-28.701000000000001</v>
      </c>
      <c r="E123" s="18">
        <v>136.22999999999999</v>
      </c>
    </row>
    <row r="124" spans="1:5" ht="15.75" customHeight="1" x14ac:dyDescent="0.25">
      <c r="A124" s="18" t="s">
        <v>141</v>
      </c>
      <c r="B124" s="18">
        <v>0.04</v>
      </c>
      <c r="C124" s="18">
        <v>26.309000000000001</v>
      </c>
      <c r="D124" s="18">
        <v>-28.701000000000001</v>
      </c>
      <c r="E124" s="18">
        <v>136.22999999999999</v>
      </c>
    </row>
    <row r="125" spans="1:5" ht="15.75" customHeight="1" x14ac:dyDescent="0.25">
      <c r="A125" s="18" t="s">
        <v>142</v>
      </c>
      <c r="B125" s="18">
        <v>9.0999999999999998E-2</v>
      </c>
      <c r="C125" s="18">
        <v>24.963000000000001</v>
      </c>
      <c r="D125" s="18">
        <v>-28.701000000000001</v>
      </c>
      <c r="E125" s="18">
        <v>136.22999999999999</v>
      </c>
    </row>
    <row r="126" spans="1:5" ht="15.75" customHeight="1" x14ac:dyDescent="0.25">
      <c r="A126" s="18" t="s">
        <v>143</v>
      </c>
      <c r="B126" s="18">
        <v>5.5E-2</v>
      </c>
      <c r="C126" s="18">
        <v>18.141999999999999</v>
      </c>
      <c r="D126" s="18">
        <v>-28.701000000000001</v>
      </c>
      <c r="E126" s="18">
        <v>136.22999999999999</v>
      </c>
    </row>
    <row r="127" spans="1:5" ht="15.75" customHeight="1" x14ac:dyDescent="0.25">
      <c r="A127" s="18" t="s">
        <v>144</v>
      </c>
      <c r="B127" s="18">
        <v>0.60899999999999999</v>
      </c>
      <c r="C127" s="18">
        <v>13.108000000000001</v>
      </c>
      <c r="D127" s="18">
        <v>-28.701000000000001</v>
      </c>
      <c r="E127" s="18">
        <v>136.22999999999999</v>
      </c>
    </row>
    <row r="128" spans="1:5" ht="15.75" customHeight="1" x14ac:dyDescent="0.25">
      <c r="A128" s="18" t="s">
        <v>145</v>
      </c>
      <c r="B128" s="18">
        <v>0.98499999999999999</v>
      </c>
      <c r="C128" s="18">
        <v>11.94</v>
      </c>
      <c r="D128" s="18">
        <v>-28.701000000000001</v>
      </c>
      <c r="E128" s="18">
        <v>136.22999999999999</v>
      </c>
    </row>
    <row r="129" spans="1:5" ht="15.75" customHeight="1" x14ac:dyDescent="0.25">
      <c r="A129" s="18" t="s">
        <v>146</v>
      </c>
      <c r="B129" s="18">
        <v>4.7E-2</v>
      </c>
      <c r="C129" s="18">
        <v>14.153</v>
      </c>
      <c r="D129" s="18">
        <v>-28.701000000000001</v>
      </c>
      <c r="E129" s="18">
        <v>136.22999999999999</v>
      </c>
    </row>
    <row r="130" spans="1:5" ht="15.75" customHeight="1" x14ac:dyDescent="0.25">
      <c r="A130" s="18" t="s">
        <v>147</v>
      </c>
      <c r="B130" s="18">
        <v>0.29599999999999999</v>
      </c>
      <c r="C130" s="18">
        <v>19.120999999999999</v>
      </c>
      <c r="D130" s="18">
        <v>-28.701000000000001</v>
      </c>
      <c r="E130" s="18">
        <v>136.22999999999999</v>
      </c>
    </row>
    <row r="131" spans="1:5" ht="15.75" customHeight="1" x14ac:dyDescent="0.25">
      <c r="A131" s="18" t="s">
        <v>148</v>
      </c>
      <c r="B131" s="18">
        <v>1.75</v>
      </c>
      <c r="C131" s="18">
        <v>23.077999999999999</v>
      </c>
      <c r="D131" s="18">
        <v>-28.701000000000001</v>
      </c>
      <c r="E131" s="18">
        <v>136.22999999999999</v>
      </c>
    </row>
    <row r="132" spans="1:5" ht="15.75" customHeight="1" x14ac:dyDescent="0.25">
      <c r="A132" s="18" t="s">
        <v>149</v>
      </c>
      <c r="B132" s="18">
        <v>0.26100000000000001</v>
      </c>
      <c r="C132" s="18">
        <v>26.315999999999999</v>
      </c>
      <c r="D132" s="18">
        <v>-28.701000000000001</v>
      </c>
      <c r="E132" s="18">
        <v>136.22999999999999</v>
      </c>
    </row>
    <row r="133" spans="1:5" ht="15.75" customHeight="1" x14ac:dyDescent="0.25">
      <c r="A133" s="18" t="s">
        <v>150</v>
      </c>
      <c r="B133" s="18">
        <v>0.49199999999999999</v>
      </c>
      <c r="C133" s="18">
        <v>29.460999999999999</v>
      </c>
      <c r="D133" s="18">
        <v>-28.701000000000001</v>
      </c>
      <c r="E133" s="18">
        <v>136.22999999999999</v>
      </c>
    </row>
    <row r="134" spans="1:5" ht="15.75" customHeight="1" x14ac:dyDescent="0.25">
      <c r="A134" s="18" t="s">
        <v>151</v>
      </c>
      <c r="B134" s="18">
        <v>0.33800000000000002</v>
      </c>
      <c r="C134" s="18">
        <v>35.786000000000001</v>
      </c>
      <c r="D134" s="18">
        <v>-28.701000000000001</v>
      </c>
      <c r="E134" s="18">
        <v>136.22999999999999</v>
      </c>
    </row>
    <row r="135" spans="1:5" ht="15.75" customHeight="1" x14ac:dyDescent="0.25">
      <c r="A135" s="18" t="s">
        <v>152</v>
      </c>
      <c r="B135" s="18">
        <v>0.45200000000000001</v>
      </c>
      <c r="C135" s="18">
        <v>30.971</v>
      </c>
      <c r="D135" s="18">
        <v>-28.701000000000001</v>
      </c>
      <c r="E135" s="18">
        <v>136.22999999999999</v>
      </c>
    </row>
    <row r="136" spans="1:5" ht="15.75" customHeight="1" x14ac:dyDescent="0.25">
      <c r="A136" s="18" t="s">
        <v>153</v>
      </c>
      <c r="B136" s="18">
        <v>3.7999999999999999E-2</v>
      </c>
      <c r="C136" s="18">
        <v>28.274000000000001</v>
      </c>
      <c r="D136" s="18">
        <v>-28.701000000000001</v>
      </c>
      <c r="E136" s="18">
        <v>136.22999999999999</v>
      </c>
    </row>
    <row r="137" spans="1:5" ht="15.75" customHeight="1" x14ac:dyDescent="0.25">
      <c r="A137" s="18" t="s">
        <v>154</v>
      </c>
      <c r="B137" s="18">
        <v>0.26900000000000002</v>
      </c>
      <c r="C137" s="18">
        <v>20.285</v>
      </c>
      <c r="D137" s="18">
        <v>-28.701000000000001</v>
      </c>
      <c r="E137" s="18">
        <v>136.22999999999999</v>
      </c>
    </row>
    <row r="138" spans="1:5" ht="15.75" customHeight="1" x14ac:dyDescent="0.25">
      <c r="A138" s="18" t="s">
        <v>155</v>
      </c>
      <c r="B138" s="18">
        <v>8.5000000000000006E-2</v>
      </c>
      <c r="C138" s="18">
        <v>14.615</v>
      </c>
      <c r="D138" s="18">
        <v>-28.701000000000001</v>
      </c>
      <c r="E138" s="18">
        <v>136.22999999999999</v>
      </c>
    </row>
    <row r="139" spans="1:5" ht="15.75" customHeight="1" x14ac:dyDescent="0.25">
      <c r="A139" s="18" t="s">
        <v>156</v>
      </c>
      <c r="B139" s="18">
        <v>9.6000000000000002E-2</v>
      </c>
      <c r="C139" s="18">
        <v>10.436</v>
      </c>
      <c r="D139" s="18">
        <v>-28.701000000000001</v>
      </c>
      <c r="E139" s="18">
        <v>136.22999999999999</v>
      </c>
    </row>
    <row r="140" spans="1:5" ht="15.75" customHeight="1" x14ac:dyDescent="0.25">
      <c r="A140" s="18" t="s">
        <v>157</v>
      </c>
      <c r="B140" s="18">
        <v>0.52800000000000002</v>
      </c>
      <c r="C140" s="18">
        <v>12.055</v>
      </c>
      <c r="D140" s="18">
        <v>-28.701000000000001</v>
      </c>
      <c r="E140" s="18">
        <v>136.22999999999999</v>
      </c>
    </row>
    <row r="141" spans="1:5" ht="15.75" customHeight="1" x14ac:dyDescent="0.25">
      <c r="A141" s="18" t="s">
        <v>158</v>
      </c>
      <c r="B141" s="18">
        <v>1.4E-2</v>
      </c>
      <c r="C141" s="18">
        <v>15.63</v>
      </c>
      <c r="D141" s="18">
        <v>-28.701000000000001</v>
      </c>
      <c r="E141" s="18">
        <v>136.22999999999999</v>
      </c>
    </row>
    <row r="142" spans="1:5" ht="15.75" customHeight="1" x14ac:dyDescent="0.25">
      <c r="A142" s="18" t="s">
        <v>159</v>
      </c>
      <c r="B142" s="18">
        <v>2.4E-2</v>
      </c>
      <c r="C142" s="18">
        <v>19.956</v>
      </c>
      <c r="D142" s="18">
        <v>-28.701000000000001</v>
      </c>
      <c r="E142" s="18">
        <v>136.22999999999999</v>
      </c>
    </row>
    <row r="143" spans="1:5" ht="15.75" customHeight="1" x14ac:dyDescent="0.25">
      <c r="A143" s="18" t="s">
        <v>160</v>
      </c>
      <c r="B143" s="18">
        <v>0.14699999999999999</v>
      </c>
      <c r="C143" s="18">
        <v>24.55</v>
      </c>
      <c r="D143" s="18">
        <v>-28.701000000000001</v>
      </c>
      <c r="E143" s="18">
        <v>136.22999999999999</v>
      </c>
    </row>
    <row r="144" spans="1:5" ht="15.75" customHeight="1" x14ac:dyDescent="0.25">
      <c r="A144" s="18" t="s">
        <v>161</v>
      </c>
      <c r="B144" s="18">
        <v>0.25</v>
      </c>
      <c r="C144" s="18">
        <v>28.606000000000002</v>
      </c>
      <c r="D144" s="18">
        <v>-28.701000000000001</v>
      </c>
      <c r="E144" s="18">
        <v>136.22999999999999</v>
      </c>
    </row>
    <row r="145" spans="1:5" ht="15.75" customHeight="1" x14ac:dyDescent="0.25">
      <c r="A145" s="18" t="s">
        <v>162</v>
      </c>
      <c r="B145" s="18">
        <v>0.154</v>
      </c>
      <c r="C145" s="18">
        <v>29.52</v>
      </c>
      <c r="D145" s="18">
        <v>-28.701000000000001</v>
      </c>
      <c r="E145" s="18">
        <v>136.22999999999999</v>
      </c>
    </row>
    <row r="146" spans="1:5" ht="15.75" customHeight="1" x14ac:dyDescent="0.25">
      <c r="A146" s="18" t="s">
        <v>163</v>
      </c>
      <c r="B146" s="18">
        <v>1.4039999999999999</v>
      </c>
      <c r="C146" s="18">
        <v>29.475999999999999</v>
      </c>
      <c r="D146" s="18">
        <v>-28.701000000000001</v>
      </c>
      <c r="E146" s="18">
        <v>136.22999999999999</v>
      </c>
    </row>
    <row r="147" spans="1:5" ht="15.75" customHeight="1" x14ac:dyDescent="0.25">
      <c r="A147" s="18" t="s">
        <v>164</v>
      </c>
      <c r="B147" s="18">
        <v>5.8000000000000003E-2</v>
      </c>
      <c r="C147" s="18">
        <v>32.378</v>
      </c>
      <c r="D147" s="18">
        <v>-28.701000000000001</v>
      </c>
      <c r="E147" s="18">
        <v>136.22999999999999</v>
      </c>
    </row>
    <row r="148" spans="1:5" ht="15.75" customHeight="1" x14ac:dyDescent="0.25">
      <c r="A148" s="18" t="s">
        <v>165</v>
      </c>
      <c r="B148" s="18">
        <v>0.50600000000000001</v>
      </c>
      <c r="C148" s="18">
        <v>27.26</v>
      </c>
      <c r="D148" s="18">
        <v>-28.701000000000001</v>
      </c>
      <c r="E148" s="18">
        <v>136.22999999999999</v>
      </c>
    </row>
    <row r="149" spans="1:5" ht="15.75" customHeight="1" x14ac:dyDescent="0.25">
      <c r="A149" s="18" t="s">
        <v>166</v>
      </c>
      <c r="B149" s="18">
        <v>0.23699999999999999</v>
      </c>
      <c r="C149" s="18">
        <v>22.71</v>
      </c>
      <c r="D149" s="18">
        <v>-28.701000000000001</v>
      </c>
      <c r="E149" s="18">
        <v>136.22999999999999</v>
      </c>
    </row>
    <row r="150" spans="1:5" ht="15.75" customHeight="1" x14ac:dyDescent="0.25">
      <c r="A150" s="18" t="s">
        <v>167</v>
      </c>
      <c r="B150" s="18">
        <v>0.495</v>
      </c>
      <c r="C150" s="18">
        <v>18.122</v>
      </c>
      <c r="D150" s="18">
        <v>-28.701000000000001</v>
      </c>
      <c r="E150" s="18">
        <v>136.22999999999999</v>
      </c>
    </row>
    <row r="151" spans="1:5" ht="15.75" customHeight="1" x14ac:dyDescent="0.25">
      <c r="A151" s="18" t="s">
        <v>168</v>
      </c>
      <c r="B151" s="18">
        <v>4.9000000000000002E-2</v>
      </c>
      <c r="C151" s="18">
        <v>10.628</v>
      </c>
      <c r="D151" s="18">
        <v>-28.701000000000001</v>
      </c>
      <c r="E151" s="18">
        <v>136.22999999999999</v>
      </c>
    </row>
    <row r="152" spans="1:5" ht="15.75" customHeight="1" x14ac:dyDescent="0.25">
      <c r="A152" s="18" t="s">
        <v>169</v>
      </c>
      <c r="B152" s="18">
        <v>8.9999999999999993E-3</v>
      </c>
      <c r="C152" s="18">
        <v>13.037000000000001</v>
      </c>
      <c r="D152" s="18">
        <v>-28.701000000000001</v>
      </c>
      <c r="E152" s="18">
        <v>136.22999999999999</v>
      </c>
    </row>
    <row r="153" spans="1:5" ht="15.75" customHeight="1" x14ac:dyDescent="0.25">
      <c r="A153" s="18" t="s">
        <v>170</v>
      </c>
      <c r="B153" s="18">
        <v>2.5000000000000001E-2</v>
      </c>
      <c r="C153" s="18">
        <v>15.381</v>
      </c>
      <c r="D153" s="18">
        <v>-28.701000000000001</v>
      </c>
      <c r="E153" s="18">
        <v>136.22999999999999</v>
      </c>
    </row>
    <row r="154" spans="1:5" ht="15.75" customHeight="1" x14ac:dyDescent="0.25">
      <c r="A154" s="18" t="s">
        <v>171</v>
      </c>
      <c r="B154" s="18">
        <v>1.2999999999999999E-2</v>
      </c>
      <c r="C154" s="18">
        <v>19.593</v>
      </c>
      <c r="D154" s="18">
        <v>-28.701000000000001</v>
      </c>
      <c r="E154" s="18">
        <v>136.22999999999999</v>
      </c>
    </row>
    <row r="155" spans="1:5" ht="15.75" customHeight="1" x14ac:dyDescent="0.25">
      <c r="A155" s="18" t="s">
        <v>172</v>
      </c>
      <c r="B155" s="18">
        <v>0.16700000000000001</v>
      </c>
      <c r="C155" s="18">
        <v>23.994</v>
      </c>
      <c r="D155" s="18">
        <v>-28.701000000000001</v>
      </c>
      <c r="E155" s="18">
        <v>136.22999999999999</v>
      </c>
    </row>
    <row r="156" spans="1:5" ht="15.75" customHeight="1" x14ac:dyDescent="0.25">
      <c r="A156" s="18" t="s">
        <v>173</v>
      </c>
      <c r="B156" s="18">
        <v>0.55700000000000005</v>
      </c>
      <c r="C156" s="18">
        <v>26.602</v>
      </c>
      <c r="D156" s="18">
        <v>-28.701000000000001</v>
      </c>
      <c r="E156" s="18">
        <v>136.22999999999999</v>
      </c>
    </row>
    <row r="157" spans="1:5" ht="15.75" customHeight="1" x14ac:dyDescent="0.25">
      <c r="A157" s="18" t="s">
        <v>174</v>
      </c>
      <c r="B157" s="18">
        <v>1.0649999999999999</v>
      </c>
      <c r="C157" s="18">
        <v>28.795999999999999</v>
      </c>
      <c r="D157" s="18">
        <v>-28.701000000000001</v>
      </c>
      <c r="E157" s="18">
        <v>136.22999999999999</v>
      </c>
    </row>
    <row r="158" spans="1:5" ht="15.75" customHeight="1" x14ac:dyDescent="0.25">
      <c r="A158" s="18" t="s">
        <v>175</v>
      </c>
      <c r="B158" s="18">
        <v>9.4E-2</v>
      </c>
      <c r="C158" s="18">
        <v>33.039000000000001</v>
      </c>
      <c r="D158" s="18">
        <v>-28.701000000000001</v>
      </c>
      <c r="E158" s="18">
        <v>136.22999999999999</v>
      </c>
    </row>
    <row r="159" spans="1:5" ht="15.75" customHeight="1" x14ac:dyDescent="0.25">
      <c r="A159" s="18" t="s">
        <v>176</v>
      </c>
      <c r="B159" s="18">
        <v>0.28699999999999998</v>
      </c>
      <c r="C159" s="18">
        <v>27.771000000000001</v>
      </c>
      <c r="D159" s="18">
        <v>-28.701000000000001</v>
      </c>
      <c r="E159" s="18">
        <v>136.22999999999999</v>
      </c>
    </row>
    <row r="160" spans="1:5" ht="15.75" customHeight="1" x14ac:dyDescent="0.25">
      <c r="A160" s="18" t="s">
        <v>177</v>
      </c>
      <c r="B160" s="18">
        <v>5.6000000000000001E-2</v>
      </c>
      <c r="C160" s="18">
        <v>26.861000000000001</v>
      </c>
      <c r="D160" s="18">
        <v>-28.701000000000001</v>
      </c>
      <c r="E160" s="18">
        <v>136.22999999999999</v>
      </c>
    </row>
    <row r="161" spans="1:5" ht="15.75" customHeight="1" x14ac:dyDescent="0.25">
      <c r="A161" s="18" t="s">
        <v>178</v>
      </c>
      <c r="B161" s="18">
        <v>1.7999999999999999E-2</v>
      </c>
      <c r="C161" s="18">
        <v>20.52</v>
      </c>
      <c r="D161" s="18">
        <v>-28.701000000000001</v>
      </c>
      <c r="E161" s="18">
        <v>136.22999999999999</v>
      </c>
    </row>
    <row r="162" spans="1:5" ht="15.75" customHeight="1" x14ac:dyDescent="0.25">
      <c r="A162" s="18" t="s">
        <v>179</v>
      </c>
      <c r="B162" s="18">
        <v>0.03</v>
      </c>
      <c r="C162" s="18">
        <v>16.638999999999999</v>
      </c>
      <c r="D162" s="18">
        <v>-28.701000000000001</v>
      </c>
      <c r="E162" s="18">
        <v>136.22999999999999</v>
      </c>
    </row>
    <row r="163" spans="1:5" ht="15.75" customHeight="1" x14ac:dyDescent="0.25">
      <c r="A163" s="18" t="s">
        <v>180</v>
      </c>
      <c r="B163" s="18">
        <v>0.47399999999999998</v>
      </c>
      <c r="C163" s="18">
        <v>12.987</v>
      </c>
      <c r="D163" s="18">
        <v>-28.701000000000001</v>
      </c>
      <c r="E163" s="18">
        <v>136.22999999999999</v>
      </c>
    </row>
    <row r="164" spans="1:5" ht="15.75" customHeight="1" x14ac:dyDescent="0.25">
      <c r="A164" s="18" t="s">
        <v>181</v>
      </c>
      <c r="B164" s="18">
        <v>9.5000000000000001E-2</v>
      </c>
      <c r="C164" s="18">
        <v>12.422000000000001</v>
      </c>
      <c r="D164" s="18">
        <v>-28.701000000000001</v>
      </c>
      <c r="E164" s="18">
        <v>136.22999999999999</v>
      </c>
    </row>
    <row r="165" spans="1:5" ht="15.75" customHeight="1" x14ac:dyDescent="0.25">
      <c r="A165" s="18" t="s">
        <v>182</v>
      </c>
      <c r="B165" s="18">
        <v>0.76800000000000002</v>
      </c>
      <c r="C165" s="18">
        <v>12.394</v>
      </c>
      <c r="D165" s="18">
        <v>-28.701000000000001</v>
      </c>
      <c r="E165" s="18">
        <v>136.22999999999999</v>
      </c>
    </row>
    <row r="166" spans="1:5" ht="15.75" customHeight="1" x14ac:dyDescent="0.25">
      <c r="A166" s="18" t="s">
        <v>183</v>
      </c>
      <c r="B166" s="18">
        <v>2.1000000000000001E-2</v>
      </c>
      <c r="C166" s="18">
        <v>19.067</v>
      </c>
      <c r="D166" s="18">
        <v>-28.701000000000001</v>
      </c>
      <c r="E166" s="18">
        <v>136.22999999999999</v>
      </c>
    </row>
    <row r="167" spans="1:5" ht="15.75" customHeight="1" x14ac:dyDescent="0.25">
      <c r="A167" s="18" t="s">
        <v>184</v>
      </c>
      <c r="B167" s="18">
        <v>0.126</v>
      </c>
      <c r="C167" s="18">
        <v>24.027999999999999</v>
      </c>
      <c r="D167" s="18">
        <v>-28.701000000000001</v>
      </c>
      <c r="E167" s="18">
        <v>136.22999999999999</v>
      </c>
    </row>
    <row r="168" spans="1:5" ht="15.75" customHeight="1" x14ac:dyDescent="0.25">
      <c r="A168" s="18" t="s">
        <v>185</v>
      </c>
      <c r="B168" s="18">
        <v>1.2769999999999999</v>
      </c>
      <c r="C168" s="18">
        <v>24.829000000000001</v>
      </c>
      <c r="D168" s="18">
        <v>-28.701000000000001</v>
      </c>
      <c r="E168" s="18">
        <v>136.22999999999999</v>
      </c>
    </row>
    <row r="169" spans="1:5" ht="15.75" customHeight="1" x14ac:dyDescent="0.25">
      <c r="A169" s="18" t="s">
        <v>186</v>
      </c>
      <c r="B169" s="18">
        <v>1.7470000000000001</v>
      </c>
      <c r="C169" s="18">
        <v>27.341999999999999</v>
      </c>
      <c r="D169" s="18">
        <v>-28.701000000000001</v>
      </c>
      <c r="E169" s="18">
        <v>136.22999999999999</v>
      </c>
    </row>
    <row r="170" spans="1:5" ht="15.75" customHeight="1" x14ac:dyDescent="0.25">
      <c r="A170" s="18" t="s">
        <v>187</v>
      </c>
      <c r="B170" s="18">
        <v>0.105</v>
      </c>
      <c r="C170" s="18">
        <v>31.905000000000001</v>
      </c>
      <c r="D170" s="18">
        <v>-28.701000000000001</v>
      </c>
      <c r="E170" s="18">
        <v>136.22999999999999</v>
      </c>
    </row>
    <row r="171" spans="1:5" ht="15.75" customHeight="1" x14ac:dyDescent="0.25">
      <c r="A171" s="18" t="s">
        <v>188</v>
      </c>
      <c r="B171" s="18">
        <v>1.2999999999999999E-2</v>
      </c>
      <c r="C171" s="18">
        <v>30.937999999999999</v>
      </c>
      <c r="D171" s="18">
        <v>-28.701000000000001</v>
      </c>
      <c r="E171" s="18">
        <v>136.22999999999999</v>
      </c>
    </row>
    <row r="172" spans="1:5" ht="15.75" customHeight="1" x14ac:dyDescent="0.25">
      <c r="A172" s="18" t="s">
        <v>189</v>
      </c>
      <c r="B172" s="18">
        <v>0.40400000000000003</v>
      </c>
      <c r="C172" s="18">
        <v>27.126999999999999</v>
      </c>
      <c r="D172" s="18">
        <v>-28.701000000000001</v>
      </c>
      <c r="E172" s="18">
        <v>136.22999999999999</v>
      </c>
    </row>
    <row r="173" spans="1:5" ht="15.75" customHeight="1" x14ac:dyDescent="0.25">
      <c r="A173" s="18" t="s">
        <v>190</v>
      </c>
      <c r="B173" s="18">
        <v>0.32400000000000001</v>
      </c>
      <c r="C173" s="18">
        <v>21.190999999999999</v>
      </c>
      <c r="D173" s="18">
        <v>-28.701000000000001</v>
      </c>
      <c r="E173" s="18">
        <v>136.22999999999999</v>
      </c>
    </row>
    <row r="174" spans="1:5" ht="15.75" customHeight="1" x14ac:dyDescent="0.25">
      <c r="A174" s="18" t="s">
        <v>191</v>
      </c>
      <c r="B174" s="18">
        <v>0.46899999999999997</v>
      </c>
      <c r="C174" s="18">
        <v>15.422000000000001</v>
      </c>
      <c r="D174" s="18">
        <v>-28.701000000000001</v>
      </c>
      <c r="E174" s="18">
        <v>136.22999999999999</v>
      </c>
    </row>
    <row r="175" spans="1:5" ht="15.75" customHeight="1" x14ac:dyDescent="0.25">
      <c r="A175" s="18" t="s">
        <v>192</v>
      </c>
      <c r="B175" s="18">
        <v>0.309</v>
      </c>
      <c r="C175" s="18">
        <v>13.457000000000001</v>
      </c>
      <c r="D175" s="18">
        <v>-28.701000000000001</v>
      </c>
      <c r="E175" s="18">
        <v>136.22999999999999</v>
      </c>
    </row>
    <row r="176" spans="1:5" ht="15.75" customHeight="1" x14ac:dyDescent="0.25">
      <c r="A176" s="18" t="s">
        <v>193</v>
      </c>
      <c r="B176" s="18">
        <v>0.216</v>
      </c>
      <c r="C176" s="18">
        <v>13.141</v>
      </c>
      <c r="D176" s="18">
        <v>-28.701000000000001</v>
      </c>
      <c r="E176" s="18">
        <v>136.22999999999999</v>
      </c>
    </row>
    <row r="177" spans="1:5" ht="15.75" customHeight="1" x14ac:dyDescent="0.25">
      <c r="A177" s="18" t="s">
        <v>194</v>
      </c>
      <c r="B177" s="18">
        <v>0.14099999999999999</v>
      </c>
      <c r="C177" s="18">
        <v>17.771999999999998</v>
      </c>
      <c r="D177" s="18">
        <v>-28.701000000000001</v>
      </c>
      <c r="E177" s="18">
        <v>136.22999999999999</v>
      </c>
    </row>
    <row r="178" spans="1:5" ht="15.75" customHeight="1" x14ac:dyDescent="0.25">
      <c r="A178" s="18" t="s">
        <v>195</v>
      </c>
      <c r="B178" s="18">
        <v>0.55500000000000005</v>
      </c>
      <c r="C178" s="18">
        <v>19.148</v>
      </c>
      <c r="D178" s="18">
        <v>-28.701000000000001</v>
      </c>
      <c r="E178" s="18">
        <v>136.22999999999999</v>
      </c>
    </row>
    <row r="179" spans="1:5" ht="15.75" customHeight="1" x14ac:dyDescent="0.25">
      <c r="A179" s="18" t="s">
        <v>196</v>
      </c>
      <c r="B179" s="18">
        <v>0.14699999999999999</v>
      </c>
      <c r="C179" s="18">
        <v>22.062000000000001</v>
      </c>
      <c r="D179" s="18">
        <v>-28.701000000000001</v>
      </c>
      <c r="E179" s="18">
        <v>136.22999999999999</v>
      </c>
    </row>
    <row r="180" spans="1:5" ht="15.75" customHeight="1" x14ac:dyDescent="0.25">
      <c r="A180" s="18" t="s">
        <v>197</v>
      </c>
      <c r="B180" s="18">
        <v>1.149</v>
      </c>
      <c r="C180" s="18">
        <v>27.567</v>
      </c>
      <c r="D180" s="18">
        <v>-28.701000000000001</v>
      </c>
      <c r="E180" s="18">
        <v>136.22999999999999</v>
      </c>
    </row>
    <row r="181" spans="1:5" ht="15.75" customHeight="1" x14ac:dyDescent="0.25">
      <c r="A181" s="18" t="s">
        <v>198</v>
      </c>
      <c r="B181" s="18">
        <v>0.68600000000000005</v>
      </c>
      <c r="C181" s="18">
        <v>27.509</v>
      </c>
      <c r="D181" s="18">
        <v>-28.701000000000001</v>
      </c>
      <c r="E181" s="18">
        <v>136.22999999999999</v>
      </c>
    </row>
    <row r="182" spans="1:5" ht="15.75" customHeight="1" x14ac:dyDescent="0.25">
      <c r="A182" s="18" t="s">
        <v>199</v>
      </c>
      <c r="B182" s="18">
        <v>0.47599999999999998</v>
      </c>
      <c r="C182" s="18">
        <v>30.981000000000002</v>
      </c>
      <c r="D182" s="18">
        <v>-28.701000000000001</v>
      </c>
      <c r="E182" s="18">
        <v>136.22999999999999</v>
      </c>
    </row>
    <row r="183" spans="1:5" ht="15.75" customHeight="1" x14ac:dyDescent="0.25">
      <c r="A183" s="18" t="s">
        <v>200</v>
      </c>
      <c r="B183" s="18">
        <v>2.2400000000000002</v>
      </c>
      <c r="C183" s="18">
        <v>29.036000000000001</v>
      </c>
      <c r="D183" s="18">
        <v>-28.701000000000001</v>
      </c>
      <c r="E183" s="18">
        <v>136.22999999999999</v>
      </c>
    </row>
    <row r="184" spans="1:5" ht="15.75" customHeight="1" x14ac:dyDescent="0.25">
      <c r="A184" s="18" t="s">
        <v>201</v>
      </c>
      <c r="B184" s="18">
        <v>0.28000000000000003</v>
      </c>
      <c r="C184" s="18">
        <v>25.664999999999999</v>
      </c>
      <c r="D184" s="18">
        <v>-28.701000000000001</v>
      </c>
      <c r="E184" s="18">
        <v>136.22999999999999</v>
      </c>
    </row>
    <row r="185" spans="1:5" ht="15.75" customHeight="1" x14ac:dyDescent="0.25">
      <c r="A185" s="18" t="s">
        <v>202</v>
      </c>
      <c r="B185" s="18">
        <v>1.1120000000000001</v>
      </c>
      <c r="C185" s="18">
        <v>21.478000000000002</v>
      </c>
      <c r="D185" s="18">
        <v>-28.701000000000001</v>
      </c>
      <c r="E185" s="18">
        <v>136.22999999999999</v>
      </c>
    </row>
    <row r="186" spans="1:5" ht="15.75" customHeight="1" x14ac:dyDescent="0.25">
      <c r="A186" s="18" t="s">
        <v>203</v>
      </c>
      <c r="B186" s="18">
        <v>0.58899999999999997</v>
      </c>
      <c r="C186" s="18">
        <v>15.35</v>
      </c>
      <c r="D186" s="18">
        <v>-28.701000000000001</v>
      </c>
      <c r="E186" s="18">
        <v>136.22999999999999</v>
      </c>
    </row>
    <row r="187" spans="1:5" ht="15.75" customHeight="1" x14ac:dyDescent="0.25">
      <c r="A187" s="18" t="s">
        <v>204</v>
      </c>
      <c r="B187" s="18">
        <v>0.14499999999999999</v>
      </c>
      <c r="C187" s="18">
        <v>11.992000000000001</v>
      </c>
      <c r="D187" s="18">
        <v>-28.701000000000001</v>
      </c>
      <c r="E187" s="18">
        <v>136.22999999999999</v>
      </c>
    </row>
    <row r="188" spans="1:5" ht="15.75" customHeight="1" x14ac:dyDescent="0.25">
      <c r="A188" s="18" t="s">
        <v>205</v>
      </c>
      <c r="B188" s="18">
        <v>1.2290000000000001</v>
      </c>
      <c r="C188" s="18">
        <v>11.47</v>
      </c>
      <c r="D188" s="18">
        <v>-28.701000000000001</v>
      </c>
      <c r="E188" s="18">
        <v>136.22999999999999</v>
      </c>
    </row>
    <row r="189" spans="1:5" ht="15.75" customHeight="1" x14ac:dyDescent="0.25">
      <c r="A189" s="18" t="s">
        <v>206</v>
      </c>
      <c r="B189" s="18">
        <v>1.1659999999999999</v>
      </c>
      <c r="C189" s="18">
        <v>12.301</v>
      </c>
      <c r="D189" s="18">
        <v>-28.701000000000001</v>
      </c>
      <c r="E189" s="18">
        <v>136.22999999999999</v>
      </c>
    </row>
    <row r="190" spans="1:5" ht="15.75" customHeight="1" x14ac:dyDescent="0.25">
      <c r="A190" s="18" t="s">
        <v>207</v>
      </c>
      <c r="B190" s="18">
        <v>1.2689999999999999</v>
      </c>
      <c r="C190" s="18">
        <v>16.004000000000001</v>
      </c>
      <c r="D190" s="18">
        <v>-28.701000000000001</v>
      </c>
      <c r="E190" s="18">
        <v>136.22999999999999</v>
      </c>
    </row>
    <row r="191" spans="1:5" ht="15.75" customHeight="1" x14ac:dyDescent="0.25">
      <c r="A191" s="18" t="s">
        <v>208</v>
      </c>
      <c r="B191" s="18">
        <v>1.502</v>
      </c>
      <c r="C191" s="18">
        <v>19.518000000000001</v>
      </c>
      <c r="D191" s="18">
        <v>-28.701000000000001</v>
      </c>
      <c r="E191" s="18">
        <v>136.22999999999999</v>
      </c>
    </row>
    <row r="192" spans="1:5" ht="15.75" customHeight="1" x14ac:dyDescent="0.25">
      <c r="A192" s="18" t="s">
        <v>209</v>
      </c>
      <c r="B192" s="18">
        <v>1.111</v>
      </c>
      <c r="C192" s="18">
        <v>23.68</v>
      </c>
      <c r="D192" s="18">
        <v>-28.701000000000001</v>
      </c>
      <c r="E192" s="18">
        <v>136.22999999999999</v>
      </c>
    </row>
    <row r="193" spans="1:5" ht="15.75" customHeight="1" x14ac:dyDescent="0.25">
      <c r="A193" s="18" t="s">
        <v>210</v>
      </c>
      <c r="B193" s="18">
        <v>0.67100000000000004</v>
      </c>
      <c r="C193" s="18">
        <v>26.678000000000001</v>
      </c>
      <c r="D193" s="18">
        <v>-28.701000000000001</v>
      </c>
      <c r="E193" s="18">
        <v>136.22999999999999</v>
      </c>
    </row>
    <row r="194" spans="1:5" ht="15.75" customHeight="1" x14ac:dyDescent="0.25">
      <c r="A194" s="18" t="s">
        <v>211</v>
      </c>
      <c r="B194" s="18">
        <v>0.47899999999999998</v>
      </c>
      <c r="C194" s="18">
        <v>33.01</v>
      </c>
      <c r="D194" s="18">
        <v>-28.701000000000001</v>
      </c>
      <c r="E194" s="18">
        <v>136.22999999999999</v>
      </c>
    </row>
    <row r="195" spans="1:5" ht="15.75" customHeight="1" x14ac:dyDescent="0.25">
      <c r="A195" s="18" t="s">
        <v>212</v>
      </c>
      <c r="B195" s="18">
        <v>3.1680000000000001</v>
      </c>
      <c r="C195" s="18">
        <v>27.805</v>
      </c>
      <c r="D195" s="18">
        <v>-28.701000000000001</v>
      </c>
      <c r="E195" s="18">
        <v>136.22999999999999</v>
      </c>
    </row>
    <row r="196" spans="1:5" ht="15.75" customHeight="1" x14ac:dyDescent="0.25">
      <c r="A196" s="18" t="s">
        <v>213</v>
      </c>
      <c r="B196" s="18">
        <v>2.609</v>
      </c>
      <c r="C196" s="18">
        <v>24.102</v>
      </c>
      <c r="D196" s="18">
        <v>-28.701000000000001</v>
      </c>
      <c r="E196" s="18">
        <v>136.22999999999999</v>
      </c>
    </row>
    <row r="197" spans="1:5" ht="15.75" customHeight="1" x14ac:dyDescent="0.25">
      <c r="A197" s="18" t="s">
        <v>214</v>
      </c>
      <c r="B197" s="18">
        <v>1.7000000000000001E-2</v>
      </c>
      <c r="C197" s="18">
        <v>19.914999999999999</v>
      </c>
      <c r="D197" s="18">
        <v>-28.701000000000001</v>
      </c>
      <c r="E197" s="18">
        <v>136.22999999999999</v>
      </c>
    </row>
    <row r="198" spans="1:5" ht="15.75" customHeight="1" x14ac:dyDescent="0.25">
      <c r="A198" s="18" t="s">
        <v>215</v>
      </c>
      <c r="B198" s="18">
        <v>0.51700000000000002</v>
      </c>
      <c r="C198" s="18">
        <v>14.032999999999999</v>
      </c>
      <c r="D198" s="18">
        <v>-28.701000000000001</v>
      </c>
      <c r="E198" s="18">
        <v>136.22999999999999</v>
      </c>
    </row>
    <row r="199" spans="1:5" ht="15.75" customHeight="1" x14ac:dyDescent="0.25">
      <c r="A199" s="18" t="s">
        <v>216</v>
      </c>
      <c r="B199" s="18">
        <v>0.24299999999999999</v>
      </c>
      <c r="C199" s="18">
        <v>12.654999999999999</v>
      </c>
      <c r="D199" s="18">
        <v>-28.701000000000001</v>
      </c>
      <c r="E199" s="18">
        <v>136.22999999999999</v>
      </c>
    </row>
    <row r="200" spans="1:5" ht="15.75" customHeight="1" x14ac:dyDescent="0.25">
      <c r="A200" s="18" t="s">
        <v>217</v>
      </c>
      <c r="B200" s="18">
        <v>0.54100000000000004</v>
      </c>
      <c r="C200" s="18">
        <v>12.581</v>
      </c>
      <c r="D200" s="18">
        <v>-28.701000000000001</v>
      </c>
      <c r="E200" s="18">
        <v>136.22999999999999</v>
      </c>
    </row>
    <row r="201" spans="1:5" ht="15.75" customHeight="1" x14ac:dyDescent="0.25">
      <c r="A201" s="18" t="s">
        <v>218</v>
      </c>
      <c r="B201" s="18">
        <v>0.26300000000000001</v>
      </c>
      <c r="C201" s="18">
        <v>15.914999999999999</v>
      </c>
      <c r="D201" s="18">
        <v>-28.701000000000001</v>
      </c>
      <c r="E201" s="18">
        <v>136.22999999999999</v>
      </c>
    </row>
    <row r="202" spans="1:5" ht="15.75" customHeight="1" x14ac:dyDescent="0.25">
      <c r="A202" s="18" t="s">
        <v>219</v>
      </c>
      <c r="B202" s="18">
        <v>5.8999999999999997E-2</v>
      </c>
      <c r="C202" s="18">
        <v>18.908000000000001</v>
      </c>
      <c r="D202" s="18">
        <v>-28.701000000000001</v>
      </c>
      <c r="E202" s="18">
        <v>136.22999999999999</v>
      </c>
    </row>
    <row r="203" spans="1:5" ht="15.75" customHeight="1" x14ac:dyDescent="0.25">
      <c r="A203" s="18" t="s">
        <v>220</v>
      </c>
      <c r="B203" s="18">
        <v>0.502</v>
      </c>
      <c r="C203" s="18">
        <v>22.456</v>
      </c>
      <c r="D203" s="18">
        <v>-28.701000000000001</v>
      </c>
      <c r="E203" s="18">
        <v>136.22999999999999</v>
      </c>
    </row>
    <row r="204" spans="1:5" ht="15.75" customHeight="1" x14ac:dyDescent="0.25">
      <c r="A204" s="18" t="s">
        <v>221</v>
      </c>
      <c r="B204" s="18">
        <v>1.038</v>
      </c>
      <c r="C204" s="18">
        <v>26.701000000000001</v>
      </c>
      <c r="D204" s="18">
        <v>-28.701000000000001</v>
      </c>
      <c r="E204" s="18">
        <v>136.22999999999999</v>
      </c>
    </row>
    <row r="205" spans="1:5" ht="15.75" customHeight="1" x14ac:dyDescent="0.25">
      <c r="A205" s="18" t="s">
        <v>222</v>
      </c>
      <c r="B205" s="18">
        <v>0.72699999999999998</v>
      </c>
      <c r="C205" s="18">
        <v>27.635000000000002</v>
      </c>
      <c r="D205" s="18">
        <v>-28.701000000000001</v>
      </c>
      <c r="E205" s="18">
        <v>136.22999999999999</v>
      </c>
    </row>
    <row r="206" spans="1:5" ht="15.75" customHeight="1" x14ac:dyDescent="0.25">
      <c r="A206" s="18" t="s">
        <v>223</v>
      </c>
      <c r="B206" s="18">
        <v>0.30199999999999999</v>
      </c>
      <c r="C206" s="18">
        <v>30.760999999999999</v>
      </c>
      <c r="D206" s="18">
        <v>-28.701000000000001</v>
      </c>
      <c r="E206" s="18">
        <v>136.22999999999999</v>
      </c>
    </row>
    <row r="207" spans="1:5" ht="15.75" customHeight="1" x14ac:dyDescent="0.25">
      <c r="A207" s="18" t="s">
        <v>224</v>
      </c>
      <c r="B207" s="18">
        <v>2.2690000000000001</v>
      </c>
      <c r="C207" s="18">
        <v>28.154</v>
      </c>
      <c r="D207" s="18">
        <v>-28.701000000000001</v>
      </c>
      <c r="E207" s="18">
        <v>136.22999999999999</v>
      </c>
    </row>
    <row r="208" spans="1:5" ht="15.75" customHeight="1" x14ac:dyDescent="0.25">
      <c r="A208" s="18" t="s">
        <v>225</v>
      </c>
      <c r="B208" s="18">
        <v>0.49199999999999999</v>
      </c>
      <c r="C208" s="18">
        <v>22.834</v>
      </c>
      <c r="D208" s="18">
        <v>-28.701000000000001</v>
      </c>
      <c r="E208" s="18">
        <v>136.22999999999999</v>
      </c>
    </row>
    <row r="209" spans="1:5" ht="15.75" customHeight="1" x14ac:dyDescent="0.25">
      <c r="A209" s="18" t="s">
        <v>226</v>
      </c>
      <c r="B209" s="18">
        <v>0.24299999999999999</v>
      </c>
      <c r="C209" s="18">
        <v>20.61</v>
      </c>
      <c r="D209" s="18">
        <v>-28.701000000000001</v>
      </c>
      <c r="E209" s="18">
        <v>136.22999999999999</v>
      </c>
    </row>
    <row r="210" spans="1:5" ht="15.75" customHeight="1" x14ac:dyDescent="0.25">
      <c r="A210" s="18" t="s">
        <v>227</v>
      </c>
      <c r="B210" s="18">
        <v>0.122</v>
      </c>
      <c r="C210" s="18">
        <v>15.37</v>
      </c>
      <c r="D210" s="18">
        <v>-28.701000000000001</v>
      </c>
      <c r="E210" s="18">
        <v>136.22999999999999</v>
      </c>
    </row>
    <row r="211" spans="1:5" ht="15.75" customHeight="1" x14ac:dyDescent="0.25">
      <c r="A211" s="18" t="s">
        <v>228</v>
      </c>
      <c r="B211" s="18">
        <v>0.307</v>
      </c>
      <c r="C211" s="18">
        <v>11.239000000000001</v>
      </c>
      <c r="D211" s="18">
        <v>-28.701000000000001</v>
      </c>
      <c r="E211" s="18">
        <v>136.22999999999999</v>
      </c>
    </row>
    <row r="212" spans="1:5" ht="15.75" customHeight="1" x14ac:dyDescent="0.25">
      <c r="A212" s="18" t="s">
        <v>229</v>
      </c>
      <c r="B212" s="18">
        <v>7.0000000000000007E-2</v>
      </c>
      <c r="C212" s="18">
        <v>10.852</v>
      </c>
      <c r="D212" s="18">
        <v>-28.701000000000001</v>
      </c>
      <c r="E212" s="18">
        <v>136.22999999999999</v>
      </c>
    </row>
    <row r="213" spans="1:5" ht="15.75" customHeight="1" x14ac:dyDescent="0.25">
      <c r="A213" s="18" t="s">
        <v>230</v>
      </c>
      <c r="B213" s="18">
        <v>3.6999999999999998E-2</v>
      </c>
      <c r="C213" s="18">
        <v>14.45</v>
      </c>
      <c r="D213" s="18">
        <v>-28.701000000000001</v>
      </c>
      <c r="E213" s="18">
        <v>136.22999999999999</v>
      </c>
    </row>
    <row r="214" spans="1:5" ht="15.75" customHeight="1" x14ac:dyDescent="0.25">
      <c r="A214" s="18" t="s">
        <v>231</v>
      </c>
      <c r="B214" s="18">
        <v>4.9000000000000002E-2</v>
      </c>
      <c r="C214" s="18">
        <v>19.277999999999999</v>
      </c>
      <c r="D214" s="18">
        <v>-28.701000000000001</v>
      </c>
      <c r="E214" s="18">
        <v>136.22999999999999</v>
      </c>
    </row>
    <row r="215" spans="1:5" ht="15.75" customHeight="1" x14ac:dyDescent="0.25">
      <c r="A215" s="18" t="s">
        <v>232</v>
      </c>
      <c r="B215" s="18">
        <v>3.5999999999999997E-2</v>
      </c>
      <c r="C215" s="18">
        <v>23.922000000000001</v>
      </c>
      <c r="D215" s="18">
        <v>-28.701000000000001</v>
      </c>
      <c r="E215" s="18">
        <v>136.22999999999999</v>
      </c>
    </row>
    <row r="216" spans="1:5" ht="15.75" customHeight="1" x14ac:dyDescent="0.25">
      <c r="A216" s="18" t="s">
        <v>233</v>
      </c>
      <c r="B216" s="18">
        <v>0.58599999999999997</v>
      </c>
      <c r="C216" s="18">
        <v>29.033999999999999</v>
      </c>
      <c r="D216" s="18">
        <v>-28.701000000000001</v>
      </c>
      <c r="E216" s="18">
        <v>136.22999999999999</v>
      </c>
    </row>
    <row r="217" spans="1:5" ht="15.75" customHeight="1" x14ac:dyDescent="0.25">
      <c r="A217" s="18" t="s">
        <v>234</v>
      </c>
      <c r="B217" s="18">
        <v>0.13500000000000001</v>
      </c>
      <c r="C217" s="18">
        <v>29.556000000000001</v>
      </c>
      <c r="D217" s="18">
        <v>-28.701000000000001</v>
      </c>
      <c r="E217" s="18">
        <v>136.22999999999999</v>
      </c>
    </row>
    <row r="218" spans="1:5" ht="15.75" customHeight="1" x14ac:dyDescent="0.25">
      <c r="A218" s="18" t="s">
        <v>235</v>
      </c>
      <c r="B218" s="18">
        <v>0.01</v>
      </c>
      <c r="C218" s="18">
        <v>31.843</v>
      </c>
      <c r="D218" s="18">
        <v>-28.701000000000001</v>
      </c>
      <c r="E218" s="18">
        <v>136.22999999999999</v>
      </c>
    </row>
    <row r="219" spans="1:5" ht="15.75" customHeight="1" x14ac:dyDescent="0.25">
      <c r="A219" s="18" t="s">
        <v>236</v>
      </c>
      <c r="B219" s="18">
        <v>0.38100000000000001</v>
      </c>
      <c r="C219" s="18">
        <v>29.663</v>
      </c>
      <c r="D219" s="18">
        <v>-28.701000000000001</v>
      </c>
      <c r="E219" s="18">
        <v>136.22999999999999</v>
      </c>
    </row>
    <row r="220" spans="1:5" ht="15.75" customHeight="1" x14ac:dyDescent="0.25">
      <c r="A220" s="18" t="s">
        <v>237</v>
      </c>
      <c r="B220" s="18">
        <v>0.76900000000000002</v>
      </c>
      <c r="C220" s="18">
        <v>25.815999999999999</v>
      </c>
      <c r="D220" s="18">
        <v>-28.701000000000001</v>
      </c>
      <c r="E220" s="18">
        <v>136.22999999999999</v>
      </c>
    </row>
    <row r="221" spans="1:5" ht="15.75" customHeight="1" x14ac:dyDescent="0.25">
      <c r="A221" s="18" t="s">
        <v>238</v>
      </c>
      <c r="B221" s="18">
        <v>0.29599999999999999</v>
      </c>
      <c r="C221" s="18">
        <v>22.131</v>
      </c>
      <c r="D221" s="18">
        <v>-28.701000000000001</v>
      </c>
      <c r="E221" s="18">
        <v>136.22999999999999</v>
      </c>
    </row>
    <row r="222" spans="1:5" ht="15.75" customHeight="1" x14ac:dyDescent="0.25">
      <c r="A222" s="18" t="s">
        <v>239</v>
      </c>
      <c r="B222" s="18">
        <v>1.0069999999999999</v>
      </c>
      <c r="C222" s="18">
        <v>17.675999999999998</v>
      </c>
      <c r="D222" s="18">
        <v>-28.701000000000001</v>
      </c>
      <c r="E222" s="18">
        <v>136.22999999999999</v>
      </c>
    </row>
    <row r="223" spans="1:5" ht="15.75" customHeight="1" x14ac:dyDescent="0.25">
      <c r="A223" s="18" t="s">
        <v>240</v>
      </c>
      <c r="B223" s="18">
        <v>0.65900000000000003</v>
      </c>
      <c r="C223" s="18">
        <v>12.454000000000001</v>
      </c>
      <c r="D223" s="18">
        <v>-28.701000000000001</v>
      </c>
      <c r="E223" s="18">
        <v>136.22999999999999</v>
      </c>
    </row>
    <row r="224" spans="1:5" ht="15.75" customHeight="1" x14ac:dyDescent="0.25">
      <c r="A224" s="18" t="s">
        <v>241</v>
      </c>
      <c r="B224" s="18">
        <v>0.45500000000000002</v>
      </c>
      <c r="C224" s="18">
        <v>12.868</v>
      </c>
      <c r="D224" s="18">
        <v>-28.701000000000001</v>
      </c>
      <c r="E224" s="18">
        <v>136.22999999999999</v>
      </c>
    </row>
    <row r="225" spans="1:5" ht="15.75" customHeight="1" x14ac:dyDescent="0.25">
      <c r="A225" s="18" t="s">
        <v>242</v>
      </c>
      <c r="B225" s="18">
        <v>7.3999999999999996E-2</v>
      </c>
      <c r="C225" s="18">
        <v>16.481000000000002</v>
      </c>
      <c r="D225" s="18">
        <v>-28.701000000000001</v>
      </c>
      <c r="E225" s="18">
        <v>136.22999999999999</v>
      </c>
    </row>
    <row r="226" spans="1:5" ht="15.75" customHeight="1" x14ac:dyDescent="0.25">
      <c r="A226" s="18" t="s">
        <v>243</v>
      </c>
      <c r="B226" s="18">
        <v>1.2999999999999999E-2</v>
      </c>
      <c r="C226" s="18">
        <v>22.664999999999999</v>
      </c>
      <c r="D226" s="18">
        <v>-28.701000000000001</v>
      </c>
      <c r="E226" s="18">
        <v>136.22999999999999</v>
      </c>
    </row>
    <row r="227" spans="1:5" ht="15.75" customHeight="1" x14ac:dyDescent="0.25">
      <c r="A227" s="18" t="s">
        <v>244</v>
      </c>
      <c r="B227" s="18">
        <v>1.4E-2</v>
      </c>
      <c r="C227" s="18">
        <v>22.329000000000001</v>
      </c>
      <c r="D227" s="18">
        <v>-28.701000000000001</v>
      </c>
      <c r="E227" s="18">
        <v>136.22999999999999</v>
      </c>
    </row>
    <row r="228" spans="1:5" ht="15.75" customHeight="1" x14ac:dyDescent="0.25">
      <c r="A228" s="18" t="s">
        <v>245</v>
      </c>
      <c r="B228" s="18">
        <v>0.14499999999999999</v>
      </c>
      <c r="C228" s="18">
        <v>25.925999999999998</v>
      </c>
      <c r="D228" s="18">
        <v>-28.701000000000001</v>
      </c>
      <c r="E228" s="18">
        <v>136.22999999999999</v>
      </c>
    </row>
    <row r="229" spans="1:5" ht="15.75" customHeight="1" x14ac:dyDescent="0.25">
      <c r="A229" s="18" t="s">
        <v>246</v>
      </c>
      <c r="B229" s="18">
        <v>0.53400000000000003</v>
      </c>
      <c r="C229" s="18">
        <v>29.471</v>
      </c>
      <c r="D229" s="18">
        <v>-28.701000000000001</v>
      </c>
      <c r="E229" s="18">
        <v>136.22999999999999</v>
      </c>
    </row>
    <row r="230" spans="1:5" ht="15.75" customHeight="1" x14ac:dyDescent="0.25">
      <c r="A230" s="18" t="s">
        <v>247</v>
      </c>
      <c r="B230" s="18">
        <v>0.191</v>
      </c>
      <c r="C230" s="18">
        <v>32.284999999999997</v>
      </c>
      <c r="D230" s="18">
        <v>-28.701000000000001</v>
      </c>
      <c r="E230" s="18">
        <v>136.22999999999999</v>
      </c>
    </row>
    <row r="231" spans="1:5" ht="15.75" customHeight="1" x14ac:dyDescent="0.25">
      <c r="A231" s="18" t="s">
        <v>248</v>
      </c>
      <c r="B231" s="18">
        <v>1.319</v>
      </c>
      <c r="C231" s="18">
        <v>29.08</v>
      </c>
      <c r="D231" s="18">
        <v>-28.701000000000001</v>
      </c>
      <c r="E231" s="18">
        <v>136.22999999999999</v>
      </c>
    </row>
    <row r="232" spans="1:5" ht="15.75" customHeight="1" x14ac:dyDescent="0.25">
      <c r="A232" s="18" t="s">
        <v>249</v>
      </c>
      <c r="B232" s="18">
        <v>0.12</v>
      </c>
      <c r="C232" s="18">
        <v>27.465</v>
      </c>
      <c r="D232" s="18">
        <v>-28.701000000000001</v>
      </c>
      <c r="E232" s="18">
        <v>136.22999999999999</v>
      </c>
    </row>
    <row r="233" spans="1:5" ht="15.75" customHeight="1" x14ac:dyDescent="0.25">
      <c r="A233" s="18" t="s">
        <v>250</v>
      </c>
      <c r="B233" s="18">
        <v>1.5009999999999999</v>
      </c>
      <c r="C233" s="18">
        <v>21.064</v>
      </c>
      <c r="D233" s="18">
        <v>-28.701000000000001</v>
      </c>
      <c r="E233" s="18">
        <v>136.22999999999999</v>
      </c>
    </row>
    <row r="234" spans="1:5" ht="15.75" customHeight="1" x14ac:dyDescent="0.25">
      <c r="A234" s="18" t="s">
        <v>251</v>
      </c>
      <c r="B234" s="18">
        <v>0.49399999999999999</v>
      </c>
      <c r="C234" s="18">
        <v>17.492999999999999</v>
      </c>
      <c r="D234" s="18">
        <v>-28.701000000000001</v>
      </c>
      <c r="E234" s="18">
        <v>136.22999999999999</v>
      </c>
    </row>
    <row r="235" spans="1:5" ht="15.75" customHeight="1" x14ac:dyDescent="0.25">
      <c r="A235" s="18" t="s">
        <v>252</v>
      </c>
      <c r="B235" s="18">
        <v>0.24</v>
      </c>
      <c r="C235" s="18">
        <v>12.803000000000001</v>
      </c>
      <c r="D235" s="18">
        <v>-28.701000000000001</v>
      </c>
      <c r="E235" s="18">
        <v>136.22999999999999</v>
      </c>
    </row>
    <row r="236" spans="1:5" ht="15.75" customHeight="1" x14ac:dyDescent="0.25">
      <c r="A236" s="18" t="s">
        <v>253</v>
      </c>
      <c r="B236" s="18">
        <v>0.127</v>
      </c>
      <c r="C236" s="18">
        <v>11.843</v>
      </c>
      <c r="D236" s="18">
        <v>-28.701000000000001</v>
      </c>
      <c r="E236" s="18">
        <v>136.22999999999999</v>
      </c>
    </row>
    <row r="237" spans="1:5" ht="15.75" customHeight="1" x14ac:dyDescent="0.25">
      <c r="A237" s="18" t="s">
        <v>254</v>
      </c>
      <c r="B237" s="18">
        <v>0.17499999999999999</v>
      </c>
      <c r="C237" s="18">
        <v>13.226000000000001</v>
      </c>
      <c r="D237" s="18">
        <v>-28.701000000000001</v>
      </c>
      <c r="E237" s="18">
        <v>136.22999999999999</v>
      </c>
    </row>
    <row r="238" spans="1:5" ht="15.75" customHeight="1" x14ac:dyDescent="0.25">
      <c r="A238" s="18" t="s">
        <v>255</v>
      </c>
      <c r="B238" s="18">
        <v>0.113</v>
      </c>
      <c r="C238" s="18">
        <v>18.988</v>
      </c>
      <c r="D238" s="18">
        <v>-28.701000000000001</v>
      </c>
      <c r="E238" s="18">
        <v>136.22999999999999</v>
      </c>
    </row>
    <row r="239" spans="1:5" ht="15.75" customHeight="1" x14ac:dyDescent="0.25">
      <c r="A239" s="18" t="s">
        <v>256</v>
      </c>
      <c r="B239" s="18">
        <v>7.4999999999999997E-2</v>
      </c>
      <c r="C239" s="18">
        <v>24.7</v>
      </c>
      <c r="D239" s="18">
        <v>-28.701000000000001</v>
      </c>
      <c r="E239" s="18">
        <v>136.22999999999999</v>
      </c>
    </row>
    <row r="240" spans="1:5" ht="15.75" customHeight="1" x14ac:dyDescent="0.25">
      <c r="A240" s="18" t="s">
        <v>257</v>
      </c>
      <c r="B240" s="18">
        <v>0.26500000000000001</v>
      </c>
      <c r="C240" s="18">
        <v>27.696999999999999</v>
      </c>
      <c r="D240" s="18">
        <v>-28.701000000000001</v>
      </c>
      <c r="E240" s="18">
        <v>136.22999999999999</v>
      </c>
    </row>
    <row r="241" spans="1:5" ht="15.75" customHeight="1" x14ac:dyDescent="0.25">
      <c r="A241" s="18" t="s">
        <v>258</v>
      </c>
      <c r="B241" s="18">
        <v>0.36899999999999999</v>
      </c>
      <c r="C241" s="18">
        <v>29.811</v>
      </c>
      <c r="D241" s="18">
        <v>-28.701000000000001</v>
      </c>
      <c r="E241" s="18">
        <v>136.22999999999999</v>
      </c>
    </row>
    <row r="242" spans="1:5" ht="15.75" customHeight="1" x14ac:dyDescent="0.25">
      <c r="A242" s="18" t="s">
        <v>259</v>
      </c>
      <c r="B242" s="18">
        <v>1.17</v>
      </c>
      <c r="C242" s="18">
        <v>28.623999999999999</v>
      </c>
      <c r="D242" s="18">
        <v>-28.701000000000001</v>
      </c>
      <c r="E242" s="18">
        <v>136.22999999999999</v>
      </c>
    </row>
    <row r="243" spans="1:5" ht="15.75" customHeight="1" x14ac:dyDescent="0.25">
      <c r="A243" s="18" t="s">
        <v>260</v>
      </c>
      <c r="B243" s="18">
        <v>8.9999999999999993E-3</v>
      </c>
      <c r="C243" s="18">
        <v>31.297999999999998</v>
      </c>
      <c r="D243" s="18">
        <v>-28.701000000000001</v>
      </c>
      <c r="E243" s="18">
        <v>136.22999999999999</v>
      </c>
    </row>
    <row r="244" spans="1:5" ht="15.75" customHeight="1" x14ac:dyDescent="0.25">
      <c r="A244" s="18" t="s">
        <v>261</v>
      </c>
      <c r="B244" s="18">
        <v>0.16300000000000001</v>
      </c>
      <c r="C244" s="18">
        <v>25.88</v>
      </c>
      <c r="D244" s="18">
        <v>-28.701000000000001</v>
      </c>
      <c r="E244" s="18">
        <v>136.22999999999999</v>
      </c>
    </row>
    <row r="245" spans="1:5" ht="15.75" customHeight="1" x14ac:dyDescent="0.25">
      <c r="A245" s="18" t="s">
        <v>262</v>
      </c>
      <c r="B245" s="18">
        <v>0.247</v>
      </c>
      <c r="C245" s="18">
        <v>19.199000000000002</v>
      </c>
      <c r="D245" s="18">
        <v>-28.701000000000001</v>
      </c>
      <c r="E245" s="18">
        <v>136.22999999999999</v>
      </c>
    </row>
    <row r="246" spans="1:5" ht="15.75" customHeight="1" x14ac:dyDescent="0.25">
      <c r="A246" s="18" t="s">
        <v>263</v>
      </c>
      <c r="B246" s="18">
        <v>0.56299999999999994</v>
      </c>
      <c r="C246" s="18">
        <v>15.667999999999999</v>
      </c>
      <c r="D246" s="18">
        <v>-28.701000000000001</v>
      </c>
      <c r="E246" s="18">
        <v>136.22999999999999</v>
      </c>
    </row>
    <row r="247" spans="1:5" ht="15.75" customHeight="1" x14ac:dyDescent="0.25">
      <c r="A247" s="18" t="s">
        <v>264</v>
      </c>
      <c r="B247" s="18">
        <v>0.33300000000000002</v>
      </c>
      <c r="C247" s="18">
        <v>12.381</v>
      </c>
      <c r="D247" s="18">
        <v>-28.701000000000001</v>
      </c>
      <c r="E247" s="18">
        <v>136.22999999999999</v>
      </c>
    </row>
    <row r="248" spans="1:5" ht="15.75" customHeight="1" x14ac:dyDescent="0.25">
      <c r="A248" s="18" t="s">
        <v>265</v>
      </c>
      <c r="B248" s="18">
        <v>0.17299999999999999</v>
      </c>
      <c r="C248" s="18">
        <v>10.897</v>
      </c>
      <c r="D248" s="18">
        <v>-28.701000000000001</v>
      </c>
      <c r="E248" s="18">
        <v>136.22999999999999</v>
      </c>
    </row>
    <row r="249" spans="1:5" ht="15.75" customHeight="1" x14ac:dyDescent="0.25">
      <c r="A249" s="18" t="s">
        <v>266</v>
      </c>
      <c r="B249" s="18">
        <v>0.314</v>
      </c>
      <c r="C249" s="18">
        <v>14.115</v>
      </c>
      <c r="D249" s="18">
        <v>-28.701000000000001</v>
      </c>
      <c r="E249" s="18">
        <v>136.22999999999999</v>
      </c>
    </row>
    <row r="250" spans="1:5" ht="15.75" customHeight="1" x14ac:dyDescent="0.25">
      <c r="A250" s="18" t="s">
        <v>267</v>
      </c>
      <c r="B250" s="18">
        <v>6.4000000000000001E-2</v>
      </c>
      <c r="C250" s="18">
        <v>17.661000000000001</v>
      </c>
      <c r="D250" s="18">
        <v>-28.701000000000001</v>
      </c>
      <c r="E250" s="18">
        <v>136.22999999999999</v>
      </c>
    </row>
    <row r="251" spans="1:5" ht="15.75" customHeight="1" x14ac:dyDescent="0.25">
      <c r="A251" s="18" t="s">
        <v>268</v>
      </c>
      <c r="B251" s="18">
        <v>5.8000000000000003E-2</v>
      </c>
      <c r="C251" s="18">
        <v>27.346</v>
      </c>
      <c r="D251" s="18">
        <v>-28.701000000000001</v>
      </c>
      <c r="E251" s="18">
        <v>136.22999999999999</v>
      </c>
    </row>
    <row r="252" spans="1:5" ht="15.75" customHeight="1" x14ac:dyDescent="0.25">
      <c r="A252" s="18" t="s">
        <v>269</v>
      </c>
      <c r="B252" s="18">
        <v>0.59099999999999997</v>
      </c>
      <c r="C252" s="18">
        <v>28.026</v>
      </c>
      <c r="D252" s="18">
        <v>-28.701000000000001</v>
      </c>
      <c r="E252" s="18">
        <v>136.22999999999999</v>
      </c>
    </row>
    <row r="253" spans="1:5" ht="15.75" customHeight="1" x14ac:dyDescent="0.25">
      <c r="A253" s="18" t="s">
        <v>270</v>
      </c>
      <c r="B253" s="18">
        <v>1.0229999999999999</v>
      </c>
      <c r="C253" s="18">
        <v>30.077000000000002</v>
      </c>
      <c r="D253" s="18">
        <v>-28.701000000000001</v>
      </c>
      <c r="E253" s="18">
        <v>136.22999999999999</v>
      </c>
    </row>
    <row r="254" spans="1:5" ht="15.75" customHeight="1" x14ac:dyDescent="0.25">
      <c r="A254" s="18" t="s">
        <v>271</v>
      </c>
      <c r="B254" s="18">
        <v>0.59299999999999997</v>
      </c>
      <c r="C254" s="18">
        <v>29.943999999999999</v>
      </c>
      <c r="D254" s="18">
        <v>-28.701000000000001</v>
      </c>
      <c r="E254" s="18">
        <v>136.22999999999999</v>
      </c>
    </row>
    <row r="255" spans="1:5" ht="15.75" customHeight="1" x14ac:dyDescent="0.25">
      <c r="A255" s="18" t="s">
        <v>272</v>
      </c>
      <c r="B255" s="18">
        <v>0.13800000000000001</v>
      </c>
      <c r="C255" s="18">
        <v>30.056999999999999</v>
      </c>
      <c r="D255" s="18">
        <v>-28.701000000000001</v>
      </c>
      <c r="E255" s="18">
        <v>136.22999999999999</v>
      </c>
    </row>
    <row r="256" spans="1:5" ht="15.75" customHeight="1" x14ac:dyDescent="0.25">
      <c r="A256" s="18" t="s">
        <v>273</v>
      </c>
      <c r="B256" s="18">
        <v>1.6160000000000001</v>
      </c>
      <c r="C256" s="18">
        <v>28.646999999999998</v>
      </c>
      <c r="D256" s="18">
        <v>-28.701000000000001</v>
      </c>
      <c r="E256" s="18">
        <v>136.22999999999999</v>
      </c>
    </row>
    <row r="257" spans="1:5" ht="15.75" customHeight="1" x14ac:dyDescent="0.25">
      <c r="A257" s="18" t="s">
        <v>274</v>
      </c>
      <c r="B257" s="18">
        <v>3.1E-2</v>
      </c>
      <c r="C257" s="18">
        <v>22.631</v>
      </c>
      <c r="D257" s="18">
        <v>-28.701000000000001</v>
      </c>
      <c r="E257" s="18">
        <v>136.22999999999999</v>
      </c>
    </row>
    <row r="258" spans="1:5" ht="15.75" customHeight="1" x14ac:dyDescent="0.25">
      <c r="A258" s="18" t="s">
        <v>275</v>
      </c>
      <c r="B258" s="18">
        <v>0.87</v>
      </c>
      <c r="C258" s="18">
        <v>18.047999999999998</v>
      </c>
      <c r="D258" s="18">
        <v>-28.701000000000001</v>
      </c>
      <c r="E258" s="18">
        <v>136.22999999999999</v>
      </c>
    </row>
    <row r="259" spans="1:5" ht="15.75" customHeight="1" x14ac:dyDescent="0.25">
      <c r="A259" s="18" t="s">
        <v>276</v>
      </c>
      <c r="B259" s="18">
        <v>0.94799999999999995</v>
      </c>
      <c r="C259" s="18">
        <v>13.456</v>
      </c>
      <c r="D259" s="18">
        <v>-28.701000000000001</v>
      </c>
      <c r="E259" s="18">
        <v>136.22999999999999</v>
      </c>
    </row>
    <row r="260" spans="1:5" ht="15.75" customHeight="1" x14ac:dyDescent="0.25">
      <c r="A260" s="18" t="s">
        <v>277</v>
      </c>
      <c r="B260" s="18">
        <v>0.20100000000000001</v>
      </c>
      <c r="C260" s="18">
        <v>12.398999999999999</v>
      </c>
      <c r="D260" s="18">
        <v>-28.701000000000001</v>
      </c>
      <c r="E260" s="18">
        <v>136.22999999999999</v>
      </c>
    </row>
    <row r="261" spans="1:5" ht="15.75" customHeight="1" x14ac:dyDescent="0.25">
      <c r="A261" s="18" t="s">
        <v>278</v>
      </c>
      <c r="B261" s="18">
        <v>1.427</v>
      </c>
      <c r="C261" s="18">
        <v>13.832000000000001</v>
      </c>
      <c r="D261" s="18">
        <v>-28.701000000000001</v>
      </c>
      <c r="E261" s="18">
        <v>136.22999999999999</v>
      </c>
    </row>
    <row r="262" spans="1:5" ht="15.75" customHeight="1" x14ac:dyDescent="0.25">
      <c r="A262" s="18" t="s">
        <v>279</v>
      </c>
      <c r="B262" s="18">
        <v>1.4279999999999999</v>
      </c>
      <c r="C262" s="18">
        <v>15.973000000000001</v>
      </c>
      <c r="D262" s="18">
        <v>-28.701000000000001</v>
      </c>
      <c r="E262" s="18">
        <v>136.22999999999999</v>
      </c>
    </row>
    <row r="263" spans="1:5" ht="15.75" customHeight="1" x14ac:dyDescent="0.25">
      <c r="A263" s="18" t="s">
        <v>280</v>
      </c>
      <c r="B263" s="18">
        <v>0.17699999999999999</v>
      </c>
      <c r="C263" s="18">
        <v>21.314</v>
      </c>
      <c r="D263" s="18">
        <v>-28.701000000000001</v>
      </c>
      <c r="E263" s="18">
        <v>136.22999999999999</v>
      </c>
    </row>
    <row r="264" spans="1:5" ht="15.75" customHeight="1" x14ac:dyDescent="0.25">
      <c r="A264" s="18" t="s">
        <v>281</v>
      </c>
      <c r="B264" s="18">
        <v>0.23699999999999999</v>
      </c>
      <c r="C264" s="18">
        <v>26.524999999999999</v>
      </c>
      <c r="D264" s="18">
        <v>-28.701000000000001</v>
      </c>
      <c r="E264" s="18">
        <v>136.22999999999999</v>
      </c>
    </row>
    <row r="265" spans="1:5" ht="15.75" customHeight="1" x14ac:dyDescent="0.25">
      <c r="A265" s="18" t="s">
        <v>282</v>
      </c>
      <c r="B265" s="18">
        <v>1.579</v>
      </c>
      <c r="C265" s="18">
        <v>30.673999999999999</v>
      </c>
      <c r="D265" s="18">
        <v>-28.701000000000001</v>
      </c>
      <c r="E265" s="18">
        <v>136.22999999999999</v>
      </c>
    </row>
    <row r="266" spans="1:5" ht="15.75" customHeight="1" x14ac:dyDescent="0.25">
      <c r="A266" s="18" t="s">
        <v>283</v>
      </c>
      <c r="B266" s="18">
        <v>2.754</v>
      </c>
      <c r="C266" s="18">
        <v>33.762999999999998</v>
      </c>
      <c r="D266" s="18">
        <v>-28.701000000000001</v>
      </c>
      <c r="E266" s="18">
        <v>136.22999999999999</v>
      </c>
    </row>
    <row r="267" spans="1:5" ht="15.75" customHeight="1" x14ac:dyDescent="0.25">
      <c r="A267" s="18" t="s">
        <v>284</v>
      </c>
      <c r="B267" s="18">
        <v>5.5E-2</v>
      </c>
      <c r="C267" s="18">
        <v>31.12</v>
      </c>
      <c r="D267" s="18">
        <v>-28.701000000000001</v>
      </c>
      <c r="E267" s="18">
        <v>136.22999999999999</v>
      </c>
    </row>
    <row r="268" spans="1:5" ht="15.75" customHeight="1" x14ac:dyDescent="0.25">
      <c r="A268" s="18" t="s">
        <v>285</v>
      </c>
      <c r="B268" s="18">
        <v>6.8000000000000005E-2</v>
      </c>
      <c r="C268" s="18">
        <v>28.402000000000001</v>
      </c>
      <c r="D268" s="18">
        <v>-28.701000000000001</v>
      </c>
      <c r="E268" s="18">
        <v>136.22999999999999</v>
      </c>
    </row>
    <row r="269" spans="1:5" ht="15.75" customHeight="1" x14ac:dyDescent="0.25">
      <c r="A269" s="18" t="s">
        <v>286</v>
      </c>
      <c r="B269" s="18">
        <v>0.85399999999999998</v>
      </c>
      <c r="C269" s="18">
        <v>21.302</v>
      </c>
      <c r="D269" s="18">
        <v>-28.701000000000001</v>
      </c>
      <c r="E269" s="18">
        <v>136.22999999999999</v>
      </c>
    </row>
    <row r="270" spans="1:5" ht="15.75" customHeight="1" x14ac:dyDescent="0.25">
      <c r="A270" s="18" t="s">
        <v>287</v>
      </c>
      <c r="B270" s="18">
        <v>8.1000000000000003E-2</v>
      </c>
      <c r="C270" s="18">
        <v>16.422999999999998</v>
      </c>
      <c r="D270" s="18">
        <v>-28.701000000000001</v>
      </c>
      <c r="E270" s="18">
        <v>136.22999999999999</v>
      </c>
    </row>
    <row r="271" spans="1:5" ht="15.75" customHeight="1" x14ac:dyDescent="0.25">
      <c r="A271" s="18" t="s">
        <v>288</v>
      </c>
      <c r="B271" s="18">
        <v>0.24199999999999999</v>
      </c>
      <c r="C271" s="18">
        <v>12.676</v>
      </c>
      <c r="D271" s="18">
        <v>-28.701000000000001</v>
      </c>
      <c r="E271" s="18">
        <v>136.22999999999999</v>
      </c>
    </row>
    <row r="272" spans="1:5" ht="15.75" customHeight="1" x14ac:dyDescent="0.25">
      <c r="A272" s="18" t="s">
        <v>289</v>
      </c>
      <c r="B272" s="18">
        <v>0.09</v>
      </c>
      <c r="C272" s="18">
        <v>13.071999999999999</v>
      </c>
      <c r="D272" s="18">
        <v>-28.701000000000001</v>
      </c>
      <c r="E272" s="18">
        <v>136.22999999999999</v>
      </c>
    </row>
    <row r="273" spans="1:5" ht="15.75" customHeight="1" x14ac:dyDescent="0.25">
      <c r="A273" s="18" t="s">
        <v>290</v>
      </c>
      <c r="B273" s="18">
        <v>0.14799999999999999</v>
      </c>
      <c r="C273" s="18">
        <v>14.449</v>
      </c>
      <c r="D273" s="18">
        <v>-28.701000000000001</v>
      </c>
      <c r="E273" s="18">
        <v>136.22999999999999</v>
      </c>
    </row>
    <row r="274" spans="1:5" ht="15.75" customHeight="1" x14ac:dyDescent="0.25">
      <c r="A274" s="18" t="s">
        <v>291</v>
      </c>
      <c r="B274" s="18">
        <v>0.81</v>
      </c>
      <c r="C274" s="18">
        <v>18.914999999999999</v>
      </c>
      <c r="D274" s="18">
        <v>-28.701000000000001</v>
      </c>
      <c r="E274" s="18">
        <v>136.22999999999999</v>
      </c>
    </row>
    <row r="275" spans="1:5" ht="15.75" customHeight="1" x14ac:dyDescent="0.25">
      <c r="A275" s="18" t="s">
        <v>292</v>
      </c>
      <c r="B275" s="18">
        <v>0.27600000000000002</v>
      </c>
      <c r="C275" s="18">
        <v>23.248999999999999</v>
      </c>
      <c r="D275" s="18">
        <v>-28.701000000000001</v>
      </c>
      <c r="E275" s="18">
        <v>136.22999999999999</v>
      </c>
    </row>
    <row r="276" spans="1:5" ht="15.75" customHeight="1" x14ac:dyDescent="0.25">
      <c r="A276" s="18" t="s">
        <v>293</v>
      </c>
      <c r="B276" s="18">
        <v>1.1279999999999999</v>
      </c>
      <c r="C276" s="18">
        <v>27.257000000000001</v>
      </c>
      <c r="D276" s="18">
        <v>-28.701000000000001</v>
      </c>
      <c r="E276" s="18">
        <v>136.22999999999999</v>
      </c>
    </row>
    <row r="277" spans="1:5" ht="15.75" customHeight="1" x14ac:dyDescent="0.25">
      <c r="A277" s="18" t="s">
        <v>294</v>
      </c>
      <c r="B277" s="18">
        <v>0.186</v>
      </c>
      <c r="C277" s="18">
        <v>29.803000000000001</v>
      </c>
      <c r="D277" s="18">
        <v>-28.701000000000001</v>
      </c>
      <c r="E277" s="18">
        <v>136.22999999999999</v>
      </c>
    </row>
    <row r="278" spans="1:5" ht="15.75" customHeight="1" x14ac:dyDescent="0.25">
      <c r="A278" s="18" t="s">
        <v>295</v>
      </c>
      <c r="B278" s="18">
        <v>0.314</v>
      </c>
      <c r="C278" s="18">
        <v>33.344999999999999</v>
      </c>
      <c r="D278" s="18">
        <v>-28.701000000000001</v>
      </c>
      <c r="E278" s="18">
        <v>136.22999999999999</v>
      </c>
    </row>
    <row r="279" spans="1:5" ht="15.75" customHeight="1" x14ac:dyDescent="0.25">
      <c r="A279" s="18" t="s">
        <v>296</v>
      </c>
      <c r="B279" s="18">
        <v>5.6000000000000001E-2</v>
      </c>
      <c r="C279" s="18">
        <v>30.827000000000002</v>
      </c>
      <c r="D279" s="18">
        <v>-28.701000000000001</v>
      </c>
      <c r="E279" s="18">
        <v>136.22999999999999</v>
      </c>
    </row>
    <row r="280" spans="1:5" ht="15.75" customHeight="1" x14ac:dyDescent="0.25">
      <c r="A280" s="18" t="s">
        <v>297</v>
      </c>
      <c r="B280" s="18">
        <v>0.21199999999999999</v>
      </c>
      <c r="C280" s="18">
        <v>26.981999999999999</v>
      </c>
      <c r="D280" s="18">
        <v>-28.701000000000001</v>
      </c>
      <c r="E280" s="18">
        <v>136.22999999999999</v>
      </c>
    </row>
    <row r="281" spans="1:5" ht="15.75" customHeight="1" x14ac:dyDescent="0.25">
      <c r="A281" s="18" t="s">
        <v>298</v>
      </c>
      <c r="B281" s="18">
        <v>1.4999999999999999E-2</v>
      </c>
      <c r="C281" s="18">
        <v>24.893000000000001</v>
      </c>
      <c r="D281" s="18">
        <v>-28.701000000000001</v>
      </c>
      <c r="E281" s="18">
        <v>136.22999999999999</v>
      </c>
    </row>
    <row r="282" spans="1:5" ht="15.75" customHeight="1" x14ac:dyDescent="0.25">
      <c r="A282" s="18" t="s">
        <v>299</v>
      </c>
      <c r="B282" s="18">
        <v>8.7999999999999995E-2</v>
      </c>
      <c r="C282" s="18">
        <v>15.862</v>
      </c>
      <c r="D282" s="18">
        <v>-28.701000000000001</v>
      </c>
      <c r="E282" s="18">
        <v>136.22999999999999</v>
      </c>
    </row>
    <row r="283" spans="1:5" ht="15.75" customHeight="1" x14ac:dyDescent="0.25">
      <c r="A283" s="18" t="s">
        <v>300</v>
      </c>
      <c r="B283" s="18">
        <v>0.107</v>
      </c>
      <c r="C283" s="18">
        <v>12.425000000000001</v>
      </c>
      <c r="D283" s="18">
        <v>-28.701000000000001</v>
      </c>
      <c r="E283" s="18">
        <v>136.22999999999999</v>
      </c>
    </row>
    <row r="284" spans="1:5" ht="15.75" customHeight="1" x14ac:dyDescent="0.25">
      <c r="A284" s="18" t="s">
        <v>301</v>
      </c>
      <c r="B284" s="18">
        <v>5.8999999999999997E-2</v>
      </c>
      <c r="C284" s="18">
        <v>12.852</v>
      </c>
      <c r="D284" s="18">
        <v>-28.701000000000001</v>
      </c>
      <c r="E284" s="18">
        <v>136.22999999999999</v>
      </c>
    </row>
    <row r="285" spans="1:5" ht="15.75" customHeight="1" x14ac:dyDescent="0.25">
      <c r="A285" s="18" t="s">
        <v>302</v>
      </c>
      <c r="B285" s="18">
        <v>0.24299999999999999</v>
      </c>
      <c r="C285" s="18">
        <v>14.241</v>
      </c>
      <c r="D285" s="18">
        <v>-28.701000000000001</v>
      </c>
      <c r="E285" s="18">
        <v>136.22999999999999</v>
      </c>
    </row>
    <row r="286" spans="1:5" ht="15.75" customHeight="1" x14ac:dyDescent="0.25">
      <c r="A286" s="18" t="s">
        <v>303</v>
      </c>
      <c r="B286" s="18">
        <v>1.2999999999999999E-2</v>
      </c>
      <c r="C286" s="18">
        <v>17.582999999999998</v>
      </c>
      <c r="D286" s="18">
        <v>-28.701000000000001</v>
      </c>
      <c r="E286" s="18">
        <v>136.22999999999999</v>
      </c>
    </row>
    <row r="287" spans="1:5" ht="15.75" customHeight="1" x14ac:dyDescent="0.25">
      <c r="A287" s="18" t="s">
        <v>304</v>
      </c>
      <c r="B287" s="18">
        <v>0.46100000000000002</v>
      </c>
      <c r="C287" s="18">
        <v>24.609000000000002</v>
      </c>
      <c r="D287" s="18">
        <v>-28.701000000000001</v>
      </c>
      <c r="E287" s="18">
        <v>136.22999999999999</v>
      </c>
    </row>
    <row r="288" spans="1:5" ht="15.75" customHeight="1" x14ac:dyDescent="0.25">
      <c r="A288" s="18" t="s">
        <v>305</v>
      </c>
      <c r="B288" s="18">
        <v>1.512</v>
      </c>
      <c r="C288" s="18">
        <v>26.337</v>
      </c>
      <c r="D288" s="18">
        <v>-28.701000000000001</v>
      </c>
      <c r="E288" s="18">
        <v>136.22999999999999</v>
      </c>
    </row>
    <row r="289" spans="1:5" ht="15.75" customHeight="1" x14ac:dyDescent="0.25">
      <c r="A289" s="18" t="s">
        <v>306</v>
      </c>
      <c r="B289" s="18">
        <v>0.11600000000000001</v>
      </c>
      <c r="C289" s="18">
        <v>30.914999999999999</v>
      </c>
      <c r="D289" s="18">
        <v>-28.701000000000001</v>
      </c>
      <c r="E289" s="18">
        <v>136.22999999999999</v>
      </c>
    </row>
    <row r="290" spans="1:5" ht="15.75" customHeight="1" x14ac:dyDescent="0.25">
      <c r="A290" s="18" t="s">
        <v>307</v>
      </c>
      <c r="B290" s="18">
        <v>5.6000000000000001E-2</v>
      </c>
      <c r="C290" s="18">
        <v>34.567999999999998</v>
      </c>
      <c r="D290" s="18">
        <v>-28.701000000000001</v>
      </c>
      <c r="E290" s="18">
        <v>136.22999999999999</v>
      </c>
    </row>
    <row r="291" spans="1:5" ht="15.75" customHeight="1" x14ac:dyDescent="0.25">
      <c r="A291" s="18" t="s">
        <v>308</v>
      </c>
      <c r="B291" s="18">
        <v>9.0999999999999998E-2</v>
      </c>
      <c r="C291" s="18">
        <v>30.048999999999999</v>
      </c>
      <c r="D291" s="18">
        <v>-28.701000000000001</v>
      </c>
      <c r="E291" s="18">
        <v>136.22999999999999</v>
      </c>
    </row>
    <row r="292" spans="1:5" ht="15.75" customHeight="1" x14ac:dyDescent="0.25">
      <c r="A292" s="18" t="s">
        <v>309</v>
      </c>
      <c r="B292" s="18">
        <v>0.28199999999999997</v>
      </c>
      <c r="C292" s="18">
        <v>28.082999999999998</v>
      </c>
      <c r="D292" s="18">
        <v>-28.701000000000001</v>
      </c>
      <c r="E292" s="18">
        <v>136.22999999999999</v>
      </c>
    </row>
    <row r="293" spans="1:5" ht="15.75" customHeight="1" x14ac:dyDescent="0.25">
      <c r="A293" s="18" t="s">
        <v>310</v>
      </c>
      <c r="B293" s="18">
        <v>8.1000000000000003E-2</v>
      </c>
      <c r="C293" s="18">
        <v>22.423999999999999</v>
      </c>
      <c r="D293" s="18">
        <v>-28.701000000000001</v>
      </c>
      <c r="E293" s="18">
        <v>136.22999999999999</v>
      </c>
    </row>
    <row r="294" spans="1:5" ht="15.75" customHeight="1" x14ac:dyDescent="0.25">
      <c r="A294" s="18" t="s">
        <v>311</v>
      </c>
      <c r="B294" s="18">
        <v>0.33100000000000002</v>
      </c>
      <c r="C294" s="18">
        <v>16.378</v>
      </c>
      <c r="D294" s="18">
        <v>-28.701000000000001</v>
      </c>
      <c r="E294" s="18">
        <v>136.22999999999999</v>
      </c>
    </row>
    <row r="295" spans="1:5" ht="15.75" customHeight="1" x14ac:dyDescent="0.25">
      <c r="A295" s="18" t="s">
        <v>312</v>
      </c>
      <c r="B295" s="18">
        <v>7.3999999999999996E-2</v>
      </c>
      <c r="C295" s="18">
        <v>11.657999999999999</v>
      </c>
      <c r="D295" s="18">
        <v>-28.701000000000001</v>
      </c>
      <c r="E295" s="18">
        <v>136.22999999999999</v>
      </c>
    </row>
    <row r="296" spans="1:5" ht="15.75" customHeight="1" x14ac:dyDescent="0.25">
      <c r="A296" s="18" t="s">
        <v>313</v>
      </c>
      <c r="B296" s="18">
        <v>5.8999999999999997E-2</v>
      </c>
      <c r="C296" s="18">
        <v>13.525</v>
      </c>
      <c r="D296" s="18">
        <v>-28.701000000000001</v>
      </c>
      <c r="E296" s="18">
        <v>136.22999999999999</v>
      </c>
    </row>
    <row r="297" spans="1:5" ht="15.75" customHeight="1" x14ac:dyDescent="0.25">
      <c r="A297" s="18" t="s">
        <v>314</v>
      </c>
      <c r="B297" s="18">
        <v>4.2999999999999997E-2</v>
      </c>
      <c r="C297" s="18">
        <v>13.169</v>
      </c>
      <c r="D297" s="18">
        <v>-28.701000000000001</v>
      </c>
      <c r="E297" s="18">
        <v>136.22999999999999</v>
      </c>
    </row>
    <row r="298" spans="1:5" ht="15.75" customHeight="1" x14ac:dyDescent="0.25">
      <c r="A298" s="18" t="s">
        <v>315</v>
      </c>
      <c r="B298" s="18">
        <v>1.2999999999999999E-2</v>
      </c>
      <c r="C298" s="18">
        <v>19.561</v>
      </c>
      <c r="D298" s="18">
        <v>-28.701000000000001</v>
      </c>
      <c r="E298" s="18">
        <v>136.22999999999999</v>
      </c>
    </row>
    <row r="299" spans="1:5" ht="15.75" customHeight="1" x14ac:dyDescent="0.25">
      <c r="A299" s="18" t="s">
        <v>316</v>
      </c>
      <c r="B299" s="18">
        <v>5.7000000000000002E-2</v>
      </c>
      <c r="C299" s="18">
        <v>24.696000000000002</v>
      </c>
      <c r="D299" s="18">
        <v>-28.701000000000001</v>
      </c>
      <c r="E299" s="18">
        <v>136.22999999999999</v>
      </c>
    </row>
    <row r="300" spans="1:5" ht="15.75" customHeight="1" x14ac:dyDescent="0.25">
      <c r="A300" s="18" t="s">
        <v>317</v>
      </c>
      <c r="B300" s="18">
        <v>7.9000000000000001E-2</v>
      </c>
      <c r="C300" s="18">
        <v>25.295000000000002</v>
      </c>
      <c r="D300" s="18">
        <v>-28.701000000000001</v>
      </c>
      <c r="E300" s="18">
        <v>136.22999999999999</v>
      </c>
    </row>
    <row r="301" spans="1:5" ht="15.75" customHeight="1" x14ac:dyDescent="0.25">
      <c r="A301" s="18" t="s">
        <v>318</v>
      </c>
      <c r="B301" s="18">
        <v>5.7000000000000002E-2</v>
      </c>
      <c r="C301" s="18">
        <v>33.066000000000003</v>
      </c>
      <c r="D301" s="18">
        <v>-28.701000000000001</v>
      </c>
      <c r="E301" s="18">
        <v>136.22999999999999</v>
      </c>
    </row>
    <row r="302" spans="1:5" ht="15.75" customHeight="1" x14ac:dyDescent="0.25">
      <c r="A302" s="18" t="s">
        <v>319</v>
      </c>
      <c r="B302" s="18">
        <v>0.873</v>
      </c>
      <c r="C302" s="18">
        <v>30.280999999999999</v>
      </c>
      <c r="D302" s="18">
        <v>-28.701000000000001</v>
      </c>
      <c r="E302" s="18">
        <v>136.22999999999999</v>
      </c>
    </row>
    <row r="303" spans="1:5" ht="15.75" customHeight="1" x14ac:dyDescent="0.25">
      <c r="A303" s="18" t="s">
        <v>320</v>
      </c>
      <c r="B303" s="18">
        <v>0.28599999999999998</v>
      </c>
      <c r="C303" s="18">
        <v>28.31</v>
      </c>
      <c r="D303" s="18">
        <v>-28.701000000000001</v>
      </c>
      <c r="E303" s="18">
        <v>136.22999999999999</v>
      </c>
    </row>
    <row r="304" spans="1:5" ht="15.75" customHeight="1" x14ac:dyDescent="0.25">
      <c r="A304" s="18" t="s">
        <v>321</v>
      </c>
      <c r="B304" s="18">
        <v>0.60899999999999999</v>
      </c>
      <c r="C304" s="18">
        <v>25.797999999999998</v>
      </c>
      <c r="D304" s="18">
        <v>-28.701000000000001</v>
      </c>
      <c r="E304" s="18">
        <v>136.22999999999999</v>
      </c>
    </row>
    <row r="305" spans="1:5" ht="15.75" customHeight="1" x14ac:dyDescent="0.25">
      <c r="A305" s="18" t="s">
        <v>322</v>
      </c>
      <c r="B305" s="18">
        <v>0.189</v>
      </c>
      <c r="C305" s="18">
        <v>21.247</v>
      </c>
      <c r="D305" s="18">
        <v>-28.701000000000001</v>
      </c>
      <c r="E305" s="18">
        <v>136.22999999999999</v>
      </c>
    </row>
    <row r="306" spans="1:5" ht="15.75" customHeight="1" x14ac:dyDescent="0.25">
      <c r="A306" s="18" t="s">
        <v>323</v>
      </c>
      <c r="B306" s="18">
        <v>1.6E-2</v>
      </c>
      <c r="C306" s="18">
        <v>14.114000000000001</v>
      </c>
      <c r="D306" s="18">
        <v>-28.701000000000001</v>
      </c>
      <c r="E306" s="18">
        <v>136.22999999999999</v>
      </c>
    </row>
    <row r="307" spans="1:5" ht="15.75" customHeight="1" x14ac:dyDescent="0.25">
      <c r="A307" s="18" t="s">
        <v>324</v>
      </c>
      <c r="B307" s="18">
        <v>1.6E-2</v>
      </c>
      <c r="C307" s="18">
        <v>11.975</v>
      </c>
      <c r="D307" s="18">
        <v>-28.701000000000001</v>
      </c>
      <c r="E307" s="18">
        <v>136.22999999999999</v>
      </c>
    </row>
    <row r="308" spans="1:5" ht="15.75" customHeight="1" x14ac:dyDescent="0.25">
      <c r="A308" s="18" t="s">
        <v>325</v>
      </c>
      <c r="B308" s="18">
        <v>0.114</v>
      </c>
      <c r="C308" s="18">
        <v>11.84</v>
      </c>
      <c r="D308" s="18">
        <v>-28.701000000000001</v>
      </c>
      <c r="E308" s="18">
        <v>136.22999999999999</v>
      </c>
    </row>
    <row r="309" spans="1:5" ht="15.75" customHeight="1" x14ac:dyDescent="0.25">
      <c r="A309" s="18" t="s">
        <v>326</v>
      </c>
      <c r="B309" s="18">
        <v>0.69899999999999995</v>
      </c>
      <c r="C309" s="18">
        <v>13.755000000000001</v>
      </c>
      <c r="D309" s="18">
        <v>-28.701000000000001</v>
      </c>
      <c r="E309" s="18">
        <v>136.22999999999999</v>
      </c>
    </row>
    <row r="310" spans="1:5" ht="15.75" customHeight="1" x14ac:dyDescent="0.25">
      <c r="A310" s="18" t="s">
        <v>327</v>
      </c>
      <c r="B310" s="18">
        <v>0.55000000000000004</v>
      </c>
      <c r="C310" s="18">
        <v>20.481000000000002</v>
      </c>
      <c r="D310" s="18">
        <v>-28.701000000000001</v>
      </c>
      <c r="E310" s="18">
        <v>136.22999999999999</v>
      </c>
    </row>
    <row r="311" spans="1:5" ht="15.75" customHeight="1" x14ac:dyDescent="0.25">
      <c r="A311" s="18" t="s">
        <v>328</v>
      </c>
      <c r="B311" s="18">
        <v>0.84499999999999997</v>
      </c>
      <c r="C311" s="18">
        <v>21.797999999999998</v>
      </c>
      <c r="D311" s="18">
        <v>-28.701000000000001</v>
      </c>
      <c r="E311" s="18">
        <v>136.22999999999999</v>
      </c>
    </row>
    <row r="312" spans="1:5" ht="15.75" customHeight="1" x14ac:dyDescent="0.25">
      <c r="A312" s="18" t="s">
        <v>329</v>
      </c>
      <c r="B312" s="18">
        <v>4.2000000000000003E-2</v>
      </c>
      <c r="C312" s="18">
        <v>28.675000000000001</v>
      </c>
      <c r="D312" s="18">
        <v>-28.701000000000001</v>
      </c>
      <c r="E312" s="18">
        <v>136.22999999999999</v>
      </c>
    </row>
    <row r="313" spans="1:5" ht="15.75" customHeight="1" x14ac:dyDescent="0.25">
      <c r="A313" s="18" t="s">
        <v>330</v>
      </c>
      <c r="B313" s="18">
        <v>0.46600000000000003</v>
      </c>
      <c r="C313" s="18">
        <v>26.917000000000002</v>
      </c>
      <c r="D313" s="18">
        <v>-28.701000000000001</v>
      </c>
      <c r="E313" s="18">
        <v>136.22999999999999</v>
      </c>
    </row>
    <row r="314" spans="1:5" ht="15.75" customHeight="1" x14ac:dyDescent="0.25">
      <c r="A314" s="18" t="s">
        <v>331</v>
      </c>
      <c r="B314" s="18">
        <v>0.55800000000000005</v>
      </c>
      <c r="C314" s="18">
        <v>29.75</v>
      </c>
      <c r="D314" s="18">
        <v>-28.701000000000001</v>
      </c>
      <c r="E314" s="18">
        <v>136.22999999999999</v>
      </c>
    </row>
    <row r="315" spans="1:5" ht="15.75" customHeight="1" x14ac:dyDescent="0.25">
      <c r="A315" s="18" t="s">
        <v>332</v>
      </c>
      <c r="B315" s="18">
        <v>0.52200000000000002</v>
      </c>
      <c r="C315" s="18">
        <v>28.04</v>
      </c>
      <c r="D315" s="18">
        <v>-28.701000000000001</v>
      </c>
      <c r="E315" s="18">
        <v>136.22999999999999</v>
      </c>
    </row>
    <row r="316" spans="1:5" ht="15.75" customHeight="1" x14ac:dyDescent="0.25">
      <c r="A316" s="18" t="s">
        <v>333</v>
      </c>
      <c r="B316" s="18">
        <v>1.6439999999999999</v>
      </c>
      <c r="C316" s="18">
        <v>25.167999999999999</v>
      </c>
      <c r="D316" s="18">
        <v>-28.701000000000001</v>
      </c>
      <c r="E316" s="18">
        <v>136.22999999999999</v>
      </c>
    </row>
    <row r="317" spans="1:5" ht="15.75" customHeight="1" x14ac:dyDescent="0.25">
      <c r="A317" s="18" t="s">
        <v>334</v>
      </c>
      <c r="B317" s="18">
        <v>0.114</v>
      </c>
      <c r="C317" s="18">
        <v>20.608000000000001</v>
      </c>
      <c r="D317" s="18">
        <v>-28.701000000000001</v>
      </c>
      <c r="E317" s="18">
        <v>136.22999999999999</v>
      </c>
    </row>
    <row r="318" spans="1:5" ht="15.75" customHeight="1" x14ac:dyDescent="0.25">
      <c r="A318" s="18" t="s">
        <v>335</v>
      </c>
      <c r="B318" s="18">
        <v>0.17</v>
      </c>
      <c r="C318" s="18">
        <v>15.909000000000001</v>
      </c>
      <c r="D318" s="18">
        <v>-28.701000000000001</v>
      </c>
      <c r="E318" s="18">
        <v>136.22999999999999</v>
      </c>
    </row>
    <row r="319" spans="1:5" ht="15.75" customHeight="1" x14ac:dyDescent="0.25">
      <c r="A319" s="18" t="s">
        <v>336</v>
      </c>
      <c r="B319" s="18">
        <v>0.248</v>
      </c>
      <c r="C319" s="18">
        <v>12.552</v>
      </c>
      <c r="D319" s="18">
        <v>-28.701000000000001</v>
      </c>
      <c r="E319" s="18">
        <v>136.22999999999999</v>
      </c>
    </row>
    <row r="320" spans="1:5" ht="15.75" customHeight="1" x14ac:dyDescent="0.25">
      <c r="A320" s="18" t="s">
        <v>337</v>
      </c>
      <c r="B320" s="18">
        <v>0.14299999999999999</v>
      </c>
      <c r="C320" s="18">
        <v>13.193</v>
      </c>
      <c r="D320" s="18">
        <v>-28.701000000000001</v>
      </c>
      <c r="E320" s="18">
        <v>136.22999999999999</v>
      </c>
    </row>
    <row r="321" spans="1:5" ht="15.75" customHeight="1" x14ac:dyDescent="0.25">
      <c r="A321" s="18" t="s">
        <v>338</v>
      </c>
      <c r="B321" s="18">
        <v>6.9000000000000006E-2</v>
      </c>
      <c r="C321" s="18">
        <v>14.250999999999999</v>
      </c>
      <c r="D321" s="18">
        <v>-28.701000000000001</v>
      </c>
      <c r="E321" s="18">
        <v>136.22999999999999</v>
      </c>
    </row>
    <row r="322" spans="1:5" ht="15.75" customHeight="1" x14ac:dyDescent="0.25">
      <c r="A322" s="18" t="s">
        <v>339</v>
      </c>
      <c r="B322" s="18">
        <v>1E-3</v>
      </c>
      <c r="C322" s="18">
        <v>18.388999999999999</v>
      </c>
      <c r="D322" s="18">
        <v>-28.701000000000001</v>
      </c>
      <c r="E322" s="18">
        <v>136.22999999999999</v>
      </c>
    </row>
    <row r="323" spans="1:5" ht="15.75" customHeight="1" x14ac:dyDescent="0.25">
      <c r="A323" s="18" t="s">
        <v>340</v>
      </c>
      <c r="B323" s="18">
        <v>0.28999999999999998</v>
      </c>
      <c r="C323" s="18">
        <v>22.135000000000002</v>
      </c>
      <c r="D323" s="18">
        <v>-28.701000000000001</v>
      </c>
      <c r="E323" s="18">
        <v>136.22999999999999</v>
      </c>
    </row>
    <row r="324" spans="1:5" ht="15.75" customHeight="1" x14ac:dyDescent="0.25">
      <c r="A324" s="18" t="s">
        <v>341</v>
      </c>
      <c r="B324" s="18">
        <v>1.518</v>
      </c>
      <c r="C324" s="18">
        <v>22.728000000000002</v>
      </c>
      <c r="D324" s="18">
        <v>-28.701000000000001</v>
      </c>
      <c r="E324" s="18">
        <v>136.22999999999999</v>
      </c>
    </row>
    <row r="325" spans="1:5" ht="15.75" customHeight="1" x14ac:dyDescent="0.25">
      <c r="A325" s="18" t="s">
        <v>342</v>
      </c>
      <c r="B325" s="18">
        <v>0.22</v>
      </c>
      <c r="C325" s="18">
        <v>29.148</v>
      </c>
      <c r="D325" s="18">
        <v>-28.701000000000001</v>
      </c>
      <c r="E325" s="18">
        <v>136.22999999999999</v>
      </c>
    </row>
    <row r="326" spans="1:5" ht="15.75" customHeight="1" x14ac:dyDescent="0.25">
      <c r="A326" s="18" t="s">
        <v>343</v>
      </c>
      <c r="B326" s="18">
        <v>2.6930000000000001</v>
      </c>
      <c r="C326" s="18">
        <v>30.207999999999998</v>
      </c>
      <c r="D326" s="18">
        <v>-28.701000000000001</v>
      </c>
      <c r="E326" s="18">
        <v>136.22999999999999</v>
      </c>
    </row>
    <row r="327" spans="1:5" ht="15.75" customHeight="1" x14ac:dyDescent="0.25">
      <c r="A327" s="18" t="s">
        <v>344</v>
      </c>
      <c r="B327" s="18">
        <v>0.377</v>
      </c>
      <c r="C327" s="18">
        <v>27.64</v>
      </c>
      <c r="D327" s="18">
        <v>-28.701000000000001</v>
      </c>
      <c r="E327" s="18">
        <v>136.22999999999999</v>
      </c>
    </row>
    <row r="328" spans="1:5" ht="15.75" customHeight="1" x14ac:dyDescent="0.25">
      <c r="A328" s="18" t="s">
        <v>345</v>
      </c>
      <c r="B328" s="18">
        <v>0.20100000000000001</v>
      </c>
      <c r="C328" s="18">
        <v>27.425999999999998</v>
      </c>
      <c r="D328" s="18">
        <v>-28.701000000000001</v>
      </c>
      <c r="E328" s="18">
        <v>136.22999999999999</v>
      </c>
    </row>
    <row r="329" spans="1:5" ht="15.75" customHeight="1" x14ac:dyDescent="0.25">
      <c r="A329" s="18" t="s">
        <v>346</v>
      </c>
      <c r="B329" s="18">
        <v>0.52600000000000002</v>
      </c>
      <c r="C329" s="18">
        <v>23.068000000000001</v>
      </c>
      <c r="D329" s="18">
        <v>-28.701000000000001</v>
      </c>
      <c r="E329" s="18">
        <v>136.22999999999999</v>
      </c>
    </row>
    <row r="330" spans="1:5" ht="15.75" customHeight="1" x14ac:dyDescent="0.25">
      <c r="A330" s="18" t="s">
        <v>347</v>
      </c>
      <c r="B330" s="18">
        <v>0.38700000000000001</v>
      </c>
      <c r="C330" s="18">
        <v>15.933999999999999</v>
      </c>
      <c r="D330" s="18">
        <v>-28.701000000000001</v>
      </c>
      <c r="E330" s="18">
        <v>136.22999999999999</v>
      </c>
    </row>
    <row r="331" spans="1:5" ht="15.75" customHeight="1" x14ac:dyDescent="0.25">
      <c r="A331" s="18" t="s">
        <v>348</v>
      </c>
      <c r="B331" s="18">
        <v>8.1000000000000003E-2</v>
      </c>
      <c r="C331" s="18">
        <v>12.08</v>
      </c>
      <c r="D331" s="18">
        <v>-28.701000000000001</v>
      </c>
      <c r="E331" s="18">
        <v>136.22999999999999</v>
      </c>
    </row>
    <row r="332" spans="1:5" ht="15.75" customHeight="1" x14ac:dyDescent="0.25">
      <c r="A332" s="18" t="s">
        <v>349</v>
      </c>
      <c r="B332" s="18">
        <v>6.2E-2</v>
      </c>
      <c r="C332" s="18">
        <v>10.847</v>
      </c>
      <c r="D332" s="18">
        <v>-28.701000000000001</v>
      </c>
      <c r="E332" s="18">
        <v>136.22999999999999</v>
      </c>
    </row>
    <row r="333" spans="1:5" ht="15.75" customHeight="1" x14ac:dyDescent="0.25">
      <c r="A333" s="18" t="s">
        <v>350</v>
      </c>
      <c r="B333" s="18">
        <v>0.217</v>
      </c>
      <c r="C333" s="18">
        <v>13.497999999999999</v>
      </c>
      <c r="D333" s="18">
        <v>-28.701000000000001</v>
      </c>
      <c r="E333" s="18">
        <v>136.22999999999999</v>
      </c>
    </row>
    <row r="334" spans="1:5" ht="15.75" customHeight="1" x14ac:dyDescent="0.25">
      <c r="A334" s="18" t="s">
        <v>351</v>
      </c>
      <c r="B334" s="18">
        <v>0.28899999999999998</v>
      </c>
      <c r="C334" s="18">
        <v>17.510000000000002</v>
      </c>
      <c r="D334" s="18">
        <v>-28.701000000000001</v>
      </c>
      <c r="E334" s="18">
        <v>136.22999999999999</v>
      </c>
    </row>
    <row r="335" spans="1:5" ht="15.75" customHeight="1" x14ac:dyDescent="0.25">
      <c r="A335" s="18" t="s">
        <v>352</v>
      </c>
      <c r="B335" s="18">
        <v>2.2589999999999999</v>
      </c>
      <c r="C335" s="18">
        <v>21.603999999999999</v>
      </c>
      <c r="D335" s="18">
        <v>-28.701000000000001</v>
      </c>
      <c r="E335" s="18">
        <v>136.22999999999999</v>
      </c>
    </row>
    <row r="336" spans="1:5" ht="15.75" customHeight="1" x14ac:dyDescent="0.25">
      <c r="A336" s="18" t="s">
        <v>353</v>
      </c>
      <c r="B336" s="18">
        <v>1.0209999999999999</v>
      </c>
      <c r="C336" s="18">
        <v>23.384</v>
      </c>
      <c r="D336" s="18">
        <v>-28.701000000000001</v>
      </c>
      <c r="E336" s="18">
        <v>136.22999999999999</v>
      </c>
    </row>
    <row r="337" spans="1:5" ht="15.75" customHeight="1" x14ac:dyDescent="0.25">
      <c r="A337" s="18" t="s">
        <v>354</v>
      </c>
      <c r="B337" s="18">
        <v>0.66300000000000003</v>
      </c>
      <c r="C337" s="18">
        <v>28.597000000000001</v>
      </c>
      <c r="D337" s="18">
        <v>-28.701000000000001</v>
      </c>
      <c r="E337" s="18">
        <v>136.22999999999999</v>
      </c>
    </row>
    <row r="338" spans="1:5" ht="15.75" customHeight="1" x14ac:dyDescent="0.25">
      <c r="A338" s="18" t="s">
        <v>355</v>
      </c>
      <c r="B338" s="18">
        <v>0.68</v>
      </c>
      <c r="C338" s="18">
        <v>30.372</v>
      </c>
      <c r="D338" s="18">
        <v>-28.701000000000001</v>
      </c>
      <c r="E338" s="18">
        <v>136.22999999999999</v>
      </c>
    </row>
    <row r="339" spans="1:5" ht="15.75" customHeight="1" x14ac:dyDescent="0.25">
      <c r="A339" s="18" t="s">
        <v>356</v>
      </c>
      <c r="B339" s="18">
        <v>4.5999999999999999E-2</v>
      </c>
      <c r="C339" s="18">
        <v>30.123000000000001</v>
      </c>
      <c r="D339" s="18">
        <v>-28.701000000000001</v>
      </c>
      <c r="E339" s="18">
        <v>136.22999999999999</v>
      </c>
    </row>
    <row r="340" spans="1:5" ht="15.75" customHeight="1" x14ac:dyDescent="0.25">
      <c r="A340" s="18" t="s">
        <v>357</v>
      </c>
      <c r="B340" s="18">
        <v>0.222</v>
      </c>
      <c r="C340" s="18">
        <v>28.047999999999998</v>
      </c>
      <c r="D340" s="18">
        <v>-28.701000000000001</v>
      </c>
      <c r="E340" s="18">
        <v>136.22999999999999</v>
      </c>
    </row>
    <row r="341" spans="1:5" ht="15.75" customHeight="1" x14ac:dyDescent="0.25">
      <c r="A341" s="18" t="s">
        <v>358</v>
      </c>
      <c r="B341" s="18">
        <v>0.91500000000000004</v>
      </c>
      <c r="C341" s="18">
        <v>20.295999999999999</v>
      </c>
      <c r="D341" s="18">
        <v>-28.701000000000001</v>
      </c>
      <c r="E341" s="18">
        <v>136.22999999999999</v>
      </c>
    </row>
    <row r="342" spans="1:5" ht="15.75" customHeight="1" x14ac:dyDescent="0.25">
      <c r="A342" s="18" t="s">
        <v>359</v>
      </c>
      <c r="B342" s="18">
        <v>8.4000000000000005E-2</v>
      </c>
      <c r="C342" s="18">
        <v>14.981999999999999</v>
      </c>
      <c r="D342" s="18">
        <v>-28.701000000000001</v>
      </c>
      <c r="E342" s="18">
        <v>136.22999999999999</v>
      </c>
    </row>
    <row r="343" spans="1:5" ht="15.75" customHeight="1" x14ac:dyDescent="0.25">
      <c r="A343" s="18" t="s">
        <v>360</v>
      </c>
      <c r="B343" s="18">
        <v>1.4630000000000001</v>
      </c>
      <c r="C343" s="18">
        <v>13.016999999999999</v>
      </c>
      <c r="D343" s="18">
        <v>-28.701000000000001</v>
      </c>
      <c r="E343" s="18">
        <v>136.22999999999999</v>
      </c>
    </row>
    <row r="344" spans="1:5" ht="15.75" customHeight="1" x14ac:dyDescent="0.25">
      <c r="A344" s="18" t="s">
        <v>361</v>
      </c>
      <c r="B344" s="18">
        <v>8.4000000000000005E-2</v>
      </c>
      <c r="C344" s="18">
        <v>12.462</v>
      </c>
      <c r="D344" s="18">
        <v>-28.701000000000001</v>
      </c>
      <c r="E344" s="18">
        <v>136.22999999999999</v>
      </c>
    </row>
    <row r="345" spans="1:5" ht="15.75" customHeight="1" x14ac:dyDescent="0.25">
      <c r="A345" s="18" t="s">
        <v>362</v>
      </c>
      <c r="B345" s="18">
        <v>6.9000000000000006E-2</v>
      </c>
      <c r="C345" s="18">
        <v>16.701000000000001</v>
      </c>
      <c r="D345" s="18">
        <v>-28.701000000000001</v>
      </c>
      <c r="E345" s="18">
        <v>136.22999999999999</v>
      </c>
    </row>
    <row r="346" spans="1:5" ht="15.75" customHeight="1" x14ac:dyDescent="0.25">
      <c r="A346" s="18" t="s">
        <v>363</v>
      </c>
      <c r="B346" s="18">
        <v>2.9000000000000001E-2</v>
      </c>
      <c r="C346" s="18">
        <v>20.802</v>
      </c>
      <c r="D346" s="18">
        <v>-28.701000000000001</v>
      </c>
      <c r="E346" s="18">
        <v>136.22999999999999</v>
      </c>
    </row>
    <row r="347" spans="1:5" ht="15.75" customHeight="1" x14ac:dyDescent="0.25">
      <c r="A347" s="18" t="s">
        <v>364</v>
      </c>
      <c r="B347" s="18">
        <v>2.9000000000000001E-2</v>
      </c>
      <c r="C347" s="18">
        <v>22.279</v>
      </c>
      <c r="D347" s="18">
        <v>-28.701000000000001</v>
      </c>
      <c r="E347" s="18">
        <v>136.22999999999999</v>
      </c>
    </row>
    <row r="348" spans="1:5" ht="15.75" customHeight="1" x14ac:dyDescent="0.25">
      <c r="A348" s="18" t="s">
        <v>365</v>
      </c>
      <c r="B348" s="18">
        <v>0.69199999999999995</v>
      </c>
      <c r="C348" s="18">
        <v>28.372</v>
      </c>
      <c r="D348" s="18">
        <v>-28.701000000000001</v>
      </c>
      <c r="E348" s="18">
        <v>136.22999999999999</v>
      </c>
    </row>
    <row r="349" spans="1:5" ht="15.75" customHeight="1" x14ac:dyDescent="0.25">
      <c r="A349" s="18" t="s">
        <v>366</v>
      </c>
      <c r="B349" s="18">
        <v>0.878</v>
      </c>
      <c r="C349" s="18">
        <v>29.251999999999999</v>
      </c>
      <c r="D349" s="18">
        <v>-28.701000000000001</v>
      </c>
      <c r="E349" s="18">
        <v>136.22999999999999</v>
      </c>
    </row>
    <row r="350" spans="1:5" ht="15.75" customHeight="1" x14ac:dyDescent="0.25">
      <c r="A350" s="18" t="s">
        <v>367</v>
      </c>
      <c r="B350" s="18">
        <v>0.84799999999999998</v>
      </c>
      <c r="C350" s="18">
        <v>33.003</v>
      </c>
      <c r="D350" s="18">
        <v>-28.701000000000001</v>
      </c>
      <c r="E350" s="18">
        <v>136.22999999999999</v>
      </c>
    </row>
    <row r="351" spans="1:5" ht="15.75" customHeight="1" x14ac:dyDescent="0.25">
      <c r="A351" s="18" t="s">
        <v>368</v>
      </c>
      <c r="B351" s="18">
        <v>0.36099999999999999</v>
      </c>
      <c r="C351" s="18">
        <v>31.759</v>
      </c>
      <c r="D351" s="18">
        <v>-28.701000000000001</v>
      </c>
      <c r="E351" s="18">
        <v>136.22999999999999</v>
      </c>
    </row>
    <row r="352" spans="1:5" ht="15.75" customHeight="1" x14ac:dyDescent="0.25">
      <c r="A352" s="18" t="s">
        <v>369</v>
      </c>
      <c r="B352" s="18">
        <v>0.47299999999999998</v>
      </c>
      <c r="C352" s="18">
        <v>28.945</v>
      </c>
      <c r="D352" s="18">
        <v>-28.701000000000001</v>
      </c>
      <c r="E352" s="18">
        <v>136.22999999999999</v>
      </c>
    </row>
    <row r="353" spans="1:5" ht="15.75" customHeight="1" x14ac:dyDescent="0.25">
      <c r="A353" s="18" t="s">
        <v>370</v>
      </c>
      <c r="B353" s="18">
        <v>2.5000000000000001E-2</v>
      </c>
      <c r="C353" s="18">
        <v>19.663</v>
      </c>
      <c r="D353" s="18">
        <v>-28.701000000000001</v>
      </c>
      <c r="E353" s="18">
        <v>136.22999999999999</v>
      </c>
    </row>
    <row r="354" spans="1:5" ht="15.75" customHeight="1" x14ac:dyDescent="0.25">
      <c r="A354" s="18" t="s">
        <v>371</v>
      </c>
      <c r="B354" s="18">
        <v>0.13400000000000001</v>
      </c>
      <c r="C354" s="18">
        <v>16.623000000000001</v>
      </c>
      <c r="D354" s="18">
        <v>-28.701000000000001</v>
      </c>
      <c r="E354" s="18">
        <v>136.22999999999999</v>
      </c>
    </row>
    <row r="355" spans="1:5" ht="15.75" customHeight="1" x14ac:dyDescent="0.25">
      <c r="A355" s="18" t="s">
        <v>372</v>
      </c>
      <c r="B355" s="18">
        <v>0.25800000000000001</v>
      </c>
      <c r="C355" s="18">
        <v>13.475</v>
      </c>
      <c r="D355" s="18">
        <v>-28.701000000000001</v>
      </c>
      <c r="E355" s="18">
        <v>136.22999999999999</v>
      </c>
    </row>
    <row r="356" spans="1:5" ht="15.75" customHeight="1" x14ac:dyDescent="0.25">
      <c r="A356" s="18" t="s">
        <v>373</v>
      </c>
      <c r="B356" s="18">
        <v>0.90500000000000003</v>
      </c>
      <c r="C356" s="18">
        <v>11.635999999999999</v>
      </c>
      <c r="D356" s="18">
        <v>-28.701000000000001</v>
      </c>
      <c r="E356" s="18">
        <v>136.22999999999999</v>
      </c>
    </row>
    <row r="357" spans="1:5" ht="15.75" customHeight="1" x14ac:dyDescent="0.25">
      <c r="A357" s="18" t="s">
        <v>374</v>
      </c>
      <c r="B357" s="18">
        <v>7.9000000000000001E-2</v>
      </c>
      <c r="C357" s="18">
        <v>17.77</v>
      </c>
      <c r="D357" s="18">
        <v>-28.701000000000001</v>
      </c>
      <c r="E357" s="18">
        <v>136.22999999999999</v>
      </c>
    </row>
    <row r="358" spans="1:5" ht="15.75" customHeight="1" x14ac:dyDescent="0.25">
      <c r="A358" s="18" t="s">
        <v>375</v>
      </c>
      <c r="B358" s="18">
        <v>0.11</v>
      </c>
      <c r="C358" s="18">
        <v>18.491</v>
      </c>
      <c r="D358" s="18">
        <v>-28.701000000000001</v>
      </c>
      <c r="E358" s="18">
        <v>136.22999999999999</v>
      </c>
    </row>
    <row r="359" spans="1:5" ht="15.75" customHeight="1" x14ac:dyDescent="0.25">
      <c r="A359" s="18" t="s">
        <v>376</v>
      </c>
      <c r="B359" s="18">
        <v>0.16500000000000001</v>
      </c>
      <c r="C359" s="18">
        <v>25.908000000000001</v>
      </c>
      <c r="D359" s="18">
        <v>-28.701000000000001</v>
      </c>
      <c r="E359" s="18">
        <v>136.22999999999999</v>
      </c>
    </row>
    <row r="360" spans="1:5" ht="15.75" customHeight="1" x14ac:dyDescent="0.25">
      <c r="A360" s="18" t="s">
        <v>377</v>
      </c>
      <c r="B360" s="18">
        <v>1.7110000000000001</v>
      </c>
      <c r="C360" s="18">
        <v>28.100999999999999</v>
      </c>
      <c r="D360" s="18">
        <v>-28.701000000000001</v>
      </c>
      <c r="E360" s="18">
        <v>136.22999999999999</v>
      </c>
    </row>
    <row r="361" spans="1:5" ht="15.75" customHeight="1" x14ac:dyDescent="0.25">
      <c r="A361" s="18" t="s">
        <v>378</v>
      </c>
      <c r="B361" s="18">
        <v>0.33400000000000002</v>
      </c>
      <c r="C361" s="18">
        <v>31.02</v>
      </c>
      <c r="D361" s="18">
        <v>-28.701000000000001</v>
      </c>
      <c r="E361" s="18">
        <v>136.22999999999999</v>
      </c>
    </row>
    <row r="362" spans="1:5" ht="15.75" customHeight="1" x14ac:dyDescent="0.25"/>
    <row r="363" spans="1:5" ht="15.75" customHeight="1" x14ac:dyDescent="0.25"/>
    <row r="364" spans="1:5" ht="15.75" customHeight="1" x14ac:dyDescent="0.25"/>
    <row r="365" spans="1:5" ht="15.75" customHeight="1" x14ac:dyDescent="0.25"/>
    <row r="366" spans="1:5" ht="15.75" customHeight="1" x14ac:dyDescent="0.25"/>
    <row r="367" spans="1:5" ht="15.75" customHeight="1" x14ac:dyDescent="0.25"/>
    <row r="368" spans="1:5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67E7-DA63-4458-BE61-F7A41536FD05}">
  <dimension ref="A1"/>
  <sheetViews>
    <sheetView topLeftCell="H427" zoomScale="71" zoomScaleNormal="71" workbookViewId="0">
      <selection activeCell="A4" sqref="A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29"/>
  <sheetViews>
    <sheetView workbookViewId="0">
      <pane ySplit="1" topLeftCell="A363" activePane="bottomLeft" state="frozen"/>
      <selection pane="bottomLeft" activeCell="L365" sqref="L365"/>
    </sheetView>
  </sheetViews>
  <sheetFormatPr defaultColWidth="12.5703125" defaultRowHeight="15" customHeight="1" x14ac:dyDescent="0.25"/>
  <cols>
    <col min="1" max="1" width="13.140625" customWidth="1"/>
    <col min="2" max="2" width="15.28515625" customWidth="1"/>
    <col min="3" max="6" width="16.28515625" customWidth="1"/>
    <col min="7" max="7" width="12.5703125" customWidth="1"/>
    <col min="8" max="8" width="14.42578125" customWidth="1"/>
    <col min="9" max="10" width="8.5703125" customWidth="1"/>
    <col min="11" max="11" width="12.140625" customWidth="1"/>
    <col min="12" max="12" width="14.85546875" customWidth="1"/>
    <col min="13" max="13" width="16" customWidth="1"/>
    <col min="14" max="16" width="8.5703125" customWidth="1"/>
  </cols>
  <sheetData>
    <row r="1" spans="1:16" ht="90.75" customHeight="1" x14ac:dyDescent="0.25">
      <c r="A1" s="2" t="s">
        <v>5</v>
      </c>
      <c r="B1" s="2" t="s">
        <v>6</v>
      </c>
      <c r="C1" s="3" t="s">
        <v>0</v>
      </c>
      <c r="D1" s="21" t="s">
        <v>381</v>
      </c>
      <c r="E1" s="22" t="s">
        <v>382</v>
      </c>
      <c r="F1" s="20" t="s">
        <v>1</v>
      </c>
      <c r="G1" s="2" t="s">
        <v>3</v>
      </c>
      <c r="H1" s="2" t="s">
        <v>4</v>
      </c>
      <c r="I1" s="4"/>
      <c r="J1" s="4"/>
      <c r="K1" s="5" t="s">
        <v>6</v>
      </c>
      <c r="L1" s="6" t="s">
        <v>379</v>
      </c>
      <c r="M1" s="6" t="s">
        <v>383</v>
      </c>
      <c r="N1" s="4"/>
      <c r="O1" s="4"/>
      <c r="P1" s="4"/>
    </row>
    <row r="2" spans="1:16" ht="22.5" customHeight="1" x14ac:dyDescent="0.25">
      <c r="A2" s="7" t="str">
        <f>LEFT(Table1[[#This Row],[Date]],4)</f>
        <v>1995</v>
      </c>
      <c r="B2" s="7" t="str">
        <f>RIGHT(Table1[[#This Row],[Date]],2)</f>
        <v>01</v>
      </c>
      <c r="C2" s="8" t="str">
        <f>'Raw Data'!A2</f>
        <v>1995-01</v>
      </c>
      <c r="D2" s="7">
        <f>Table1[[#This Row],[Monthly Precipitation Rate (Millimeters per Day)]]*31</f>
        <v>60.884</v>
      </c>
      <c r="E2" s="7">
        <f>'Raw Data'!C2</f>
        <v>29.259</v>
      </c>
      <c r="F2" s="7">
        <f>'Raw Data'!B2</f>
        <v>1.964</v>
      </c>
      <c r="G2" s="7">
        <f>'Raw Data'!D2</f>
        <v>-28.701000000000001</v>
      </c>
      <c r="H2" s="7">
        <f>'Raw Data'!E2</f>
        <v>136.22999999999999</v>
      </c>
      <c r="K2" s="9" t="s">
        <v>7</v>
      </c>
      <c r="L2" s="19">
        <f>AVERAGEIFS($D$2:$D$390,$B$2:$B$390,1)</f>
        <v>18.880033333333333</v>
      </c>
      <c r="M2" s="10">
        <f>AVERAGEIFS($E$2:$E$390,$B$2:$B$390,1)</f>
        <v>31.427266666666661</v>
      </c>
    </row>
    <row r="3" spans="1:16" ht="22.5" customHeight="1" x14ac:dyDescent="0.25">
      <c r="A3" s="7" t="str">
        <f>LEFT(Table1[[#This Row],[Date]],4)</f>
        <v>1995</v>
      </c>
      <c r="B3" s="7" t="str">
        <f>RIGHT(Table1[[#This Row],[Date]],2)</f>
        <v>02</v>
      </c>
      <c r="C3" s="8" t="str">
        <f>'Raw Data'!A3</f>
        <v>1995-02</v>
      </c>
      <c r="D3">
        <f>IF(OR(AND(MOD(A3,4)=0,MOD(A3,100)&lt;&gt;0), MOD(A3,400)=0),F3*29,F3*28)</f>
        <v>10.443999999999999</v>
      </c>
      <c r="E3" s="7">
        <f>'Raw Data'!C3</f>
        <v>28.498999999999999</v>
      </c>
      <c r="F3" s="7">
        <f>'Raw Data'!B3</f>
        <v>0.373</v>
      </c>
      <c r="G3" s="7">
        <f>'Raw Data'!D3</f>
        <v>-28.701000000000001</v>
      </c>
      <c r="H3" s="7">
        <f>'Raw Data'!E3</f>
        <v>136.22999999999999</v>
      </c>
      <c r="K3" s="9" t="s">
        <v>8</v>
      </c>
      <c r="L3" s="19">
        <f>AVERAGEIFS($D$2:$D$390,$B$2:$B$390,2)</f>
        <v>24.538799999999998</v>
      </c>
      <c r="M3" s="10">
        <f>AVERAGEIFS($E$2:$E$390,$B$2:$B$390,2)</f>
        <v>29.733333333333338</v>
      </c>
    </row>
    <row r="4" spans="1:16" ht="22.5" customHeight="1" x14ac:dyDescent="0.25">
      <c r="A4" s="7" t="str">
        <f>LEFT(Table1[[#This Row],[Date]],4)</f>
        <v>1995</v>
      </c>
      <c r="B4" s="7" t="str">
        <f>RIGHT(Table1[[#This Row],[Date]],2)</f>
        <v>03</v>
      </c>
      <c r="C4" s="8" t="str">
        <f>'Raw Data'!A4</f>
        <v>1995-03</v>
      </c>
      <c r="D4" s="7">
        <f>Table1[[#This Row],[Monthly Precipitation Rate (Millimeters per Day)]]*31</f>
        <v>2.573</v>
      </c>
      <c r="E4" s="7">
        <f>'Raw Data'!C4</f>
        <v>25.172999999999998</v>
      </c>
      <c r="F4" s="7">
        <f>'Raw Data'!B4</f>
        <v>8.3000000000000004E-2</v>
      </c>
      <c r="G4" s="7">
        <f>'Raw Data'!D4</f>
        <v>-28.701000000000001</v>
      </c>
      <c r="H4" s="7">
        <f>'Raw Data'!E4</f>
        <v>136.22999999999999</v>
      </c>
      <c r="K4" s="9" t="s">
        <v>9</v>
      </c>
      <c r="L4" s="19">
        <f>AVERAGEIFS($D$2:$D$390,$B$2:$B$390,3)</f>
        <v>12.809200000000002</v>
      </c>
      <c r="M4" s="10">
        <f>AVERAGEIFS($E$2:$E$390,$B$2:$B$390,3)</f>
        <v>26.51166666666667</v>
      </c>
    </row>
    <row r="5" spans="1:16" ht="22.5" customHeight="1" x14ac:dyDescent="0.25">
      <c r="A5" s="7" t="str">
        <f>LEFT(Table1[[#This Row],[Date]],4)</f>
        <v>1995</v>
      </c>
      <c r="B5" s="7" t="str">
        <f>RIGHT(Table1[[#This Row],[Date]],2)</f>
        <v>04</v>
      </c>
      <c r="C5" s="8" t="str">
        <f>'Raw Data'!A5</f>
        <v>1995-04</v>
      </c>
      <c r="D5" s="7">
        <f>Table1[[#This Row],[Monthly Precipitation Rate (Millimeters per Day)]]*30</f>
        <v>4.8600000000000003</v>
      </c>
      <c r="E5" s="7">
        <f>'Raw Data'!C5</f>
        <v>19.585999999999999</v>
      </c>
      <c r="F5" s="7">
        <f>'Raw Data'!B5</f>
        <v>0.16200000000000001</v>
      </c>
      <c r="G5" s="7">
        <f>'Raw Data'!D5</f>
        <v>-28.701000000000001</v>
      </c>
      <c r="H5" s="7">
        <f>'Raw Data'!E5</f>
        <v>136.22999999999999</v>
      </c>
      <c r="K5" s="9" t="s">
        <v>10</v>
      </c>
      <c r="L5" s="19">
        <f>AVERAGEIFS($D$2:$D$390,$B$2:$B$390,4)</f>
        <v>10.906000000000001</v>
      </c>
      <c r="M5" s="10">
        <f>AVERAGEIFS($E$2:$E$390,$B$2:$B$390,4)</f>
        <v>21.4527</v>
      </c>
    </row>
    <row r="6" spans="1:16" ht="22.5" customHeight="1" x14ac:dyDescent="0.25">
      <c r="A6" s="7" t="str">
        <f>LEFT(Table1[[#This Row],[Date]],4)</f>
        <v>1995</v>
      </c>
      <c r="B6" s="7" t="str">
        <f>RIGHT(Table1[[#This Row],[Date]],2)</f>
        <v>05</v>
      </c>
      <c r="C6" s="8" t="str">
        <f>'Raw Data'!A6</f>
        <v>1995-05</v>
      </c>
      <c r="D6" s="7">
        <f>Table1[[#This Row],[Monthly Precipitation Rate (Millimeters per Day)]]*31</f>
        <v>10.416</v>
      </c>
      <c r="E6" s="7">
        <f>'Raw Data'!C6</f>
        <v>15.124000000000001</v>
      </c>
      <c r="F6" s="7">
        <f>'Raw Data'!B6</f>
        <v>0.33600000000000002</v>
      </c>
      <c r="G6" s="7">
        <f>'Raw Data'!D6</f>
        <v>-28.701000000000001</v>
      </c>
      <c r="H6" s="7">
        <f>'Raw Data'!E6</f>
        <v>136.22999999999999</v>
      </c>
      <c r="K6" s="9" t="s">
        <v>11</v>
      </c>
      <c r="L6" s="19">
        <f>AVERAGEIFS($D$2:$D$390,$B$2:$B$390,5)</f>
        <v>9.7184999999999988</v>
      </c>
      <c r="M6" s="10">
        <f>AVERAGEIFS($E$2:$E$390,$B$2:$B$390,5)</f>
        <v>16.201433333333334</v>
      </c>
    </row>
    <row r="7" spans="1:16" ht="22.5" customHeight="1" x14ac:dyDescent="0.25">
      <c r="A7" s="7" t="str">
        <f>LEFT(Table1[[#This Row],[Date]],4)</f>
        <v>1995</v>
      </c>
      <c r="B7" s="7" t="str">
        <f>RIGHT(Table1[[#This Row],[Date]],2)</f>
        <v>06</v>
      </c>
      <c r="C7" s="8" t="str">
        <f>'Raw Data'!A7</f>
        <v>1995-06</v>
      </c>
      <c r="D7" s="7">
        <f>Table1[[#This Row],[Monthly Precipitation Rate (Millimeters per Day)]]*30</f>
        <v>18.48</v>
      </c>
      <c r="E7" s="7">
        <f>'Raw Data'!C7</f>
        <v>13.295</v>
      </c>
      <c r="F7" s="7">
        <f>'Raw Data'!B7</f>
        <v>0.61599999999999999</v>
      </c>
      <c r="G7" s="7">
        <f>'Raw Data'!D7</f>
        <v>-28.701000000000001</v>
      </c>
      <c r="H7" s="7">
        <f>'Raw Data'!E7</f>
        <v>136.22999999999999</v>
      </c>
      <c r="K7" s="9" t="s">
        <v>12</v>
      </c>
      <c r="L7" s="19">
        <f>AVERAGEIFS($D$2:$D$390,$B$2:$B$390,6)</f>
        <v>13.665999999999999</v>
      </c>
      <c r="M7" s="10">
        <f>AVERAGEIFS($E$2:$E$390,$B$2:$B$390,6)</f>
        <v>12.524500000000005</v>
      </c>
    </row>
    <row r="8" spans="1:16" ht="22.5" customHeight="1" x14ac:dyDescent="0.25">
      <c r="A8" s="7" t="str">
        <f>LEFT(Table1[[#This Row],[Date]],4)</f>
        <v>1995</v>
      </c>
      <c r="B8" s="7" t="str">
        <f>RIGHT(Table1[[#This Row],[Date]],2)</f>
        <v>07</v>
      </c>
      <c r="C8" s="8" t="str">
        <f>'Raw Data'!A8</f>
        <v>1995-07</v>
      </c>
      <c r="D8" s="7">
        <f>Table1[[#This Row],[Monthly Precipitation Rate (Millimeters per Day)]]*31</f>
        <v>5.1459999999999999</v>
      </c>
      <c r="E8" s="7">
        <f>'Raw Data'!C8</f>
        <v>12.191000000000001</v>
      </c>
      <c r="F8" s="7">
        <f>'Raw Data'!B8</f>
        <v>0.16600000000000001</v>
      </c>
      <c r="G8" s="7">
        <f>'Raw Data'!D8</f>
        <v>-28.701000000000001</v>
      </c>
      <c r="H8" s="7">
        <f>'Raw Data'!E8</f>
        <v>136.22999999999999</v>
      </c>
      <c r="K8" s="9" t="s">
        <v>13</v>
      </c>
      <c r="L8" s="19">
        <f>AVERAGEIFS($D$2:$D$390,$B$2:$B$390,7)</f>
        <v>9.8652333333333342</v>
      </c>
      <c r="M8" s="10">
        <f>AVERAGEIFS($E$2:$E$390,$B$2:$B$390,7)</f>
        <v>12.163766666666662</v>
      </c>
    </row>
    <row r="9" spans="1:16" ht="22.5" customHeight="1" x14ac:dyDescent="0.25">
      <c r="A9" s="7" t="str">
        <f>LEFT(Table1[[#This Row],[Date]],4)</f>
        <v>1995</v>
      </c>
      <c r="B9" s="7" t="str">
        <f>RIGHT(Table1[[#This Row],[Date]],2)</f>
        <v>08</v>
      </c>
      <c r="C9" s="8" t="str">
        <f>'Raw Data'!A9</f>
        <v>1995-08</v>
      </c>
      <c r="D9" s="7">
        <f>Table1[[#This Row],[Monthly Precipitation Rate (Millimeters per Day)]]*31</f>
        <v>0.55799999999999994</v>
      </c>
      <c r="E9" s="7">
        <f>'Raw Data'!C9</f>
        <v>15.67</v>
      </c>
      <c r="F9" s="7">
        <f>'Raw Data'!B9</f>
        <v>1.7999999999999999E-2</v>
      </c>
      <c r="G9" s="7">
        <f>'Raw Data'!D9</f>
        <v>-28.701000000000001</v>
      </c>
      <c r="H9" s="7">
        <f>'Raw Data'!E9</f>
        <v>136.22999999999999</v>
      </c>
      <c r="K9" s="9" t="s">
        <v>14</v>
      </c>
      <c r="L9" s="19">
        <f>AVERAGEIFS($D$2:$D$390,$B$2:$B$390,8)</f>
        <v>9.0437333333333338</v>
      </c>
      <c r="M9" s="10">
        <f>AVERAGEIFS($E$2:$E$390,$B$2:$B$390,8)</f>
        <v>14.519266666666663</v>
      </c>
    </row>
    <row r="10" spans="1:16" ht="22.5" customHeight="1" x14ac:dyDescent="0.25">
      <c r="A10" s="7" t="str">
        <f>LEFT(Table1[[#This Row],[Date]],4)</f>
        <v>1995</v>
      </c>
      <c r="B10" s="7" t="str">
        <f>RIGHT(Table1[[#This Row],[Date]],2)</f>
        <v>09</v>
      </c>
      <c r="C10" s="8" t="str">
        <f>'Raw Data'!A10</f>
        <v>1995-09</v>
      </c>
      <c r="D10" s="7">
        <f>Table1[[#This Row],[Monthly Precipitation Rate (Millimeters per Day)]]*30</f>
        <v>8.52</v>
      </c>
      <c r="E10" s="7">
        <f>'Raw Data'!C10</f>
        <v>18.657</v>
      </c>
      <c r="F10" s="7">
        <f>'Raw Data'!B10</f>
        <v>0.28399999999999997</v>
      </c>
      <c r="G10" s="7">
        <f>'Raw Data'!D10</f>
        <v>-28.701000000000001</v>
      </c>
      <c r="H10" s="7">
        <f>'Raw Data'!E10</f>
        <v>136.22999999999999</v>
      </c>
      <c r="K10" s="9" t="s">
        <v>15</v>
      </c>
      <c r="L10" s="19">
        <f>AVERAGEIFS($D$2:$D$390,$B$2:$B$390,9)</f>
        <v>9.8279999999999976</v>
      </c>
      <c r="M10" s="10">
        <f>AVERAGEIFS($E$2:$E$390,$B$2:$B$390,9)</f>
        <v>19.030633333333334</v>
      </c>
    </row>
    <row r="11" spans="1:16" ht="22.5" customHeight="1" x14ac:dyDescent="0.25">
      <c r="A11" s="7" t="str">
        <f>LEFT(Table1[[#This Row],[Date]],4)</f>
        <v>1995</v>
      </c>
      <c r="B11" s="7" t="str">
        <f>RIGHT(Table1[[#This Row],[Date]],2)</f>
        <v>10</v>
      </c>
      <c r="C11" s="11" t="str">
        <f>'Raw Data'!A11</f>
        <v>1995-10</v>
      </c>
      <c r="D11" s="7">
        <f>Table1[[#This Row],[Monthly Precipitation Rate (Millimeters per Day)]]*31</f>
        <v>18.259</v>
      </c>
      <c r="E11" s="7">
        <f>'Raw Data'!C11</f>
        <v>22.030999999999999</v>
      </c>
      <c r="F11" s="7">
        <f>'Raw Data'!B11</f>
        <v>0.58899999999999997</v>
      </c>
      <c r="G11" s="7">
        <f>'Raw Data'!D11</f>
        <v>-28.701000000000001</v>
      </c>
      <c r="H11" s="7">
        <f>'Raw Data'!E11</f>
        <v>136.22999999999999</v>
      </c>
      <c r="K11" s="9" t="s">
        <v>16</v>
      </c>
      <c r="L11" s="19">
        <f>AVERAGEIFS($D$2:$D$390,$B$2:$B$390,10)</f>
        <v>14.621666666666666</v>
      </c>
      <c r="M11" s="10">
        <f>AVERAGEIFS($E$2:$E$390,$B$2:$B$390,10)</f>
        <v>22.803200000000007</v>
      </c>
    </row>
    <row r="12" spans="1:16" ht="22.5" customHeight="1" x14ac:dyDescent="0.25">
      <c r="A12" s="7" t="str">
        <f>LEFT(Table1[[#This Row],[Date]],4)</f>
        <v>1995</v>
      </c>
      <c r="B12" s="7" t="str">
        <f>RIGHT(Table1[[#This Row],[Date]],2)</f>
        <v>11</v>
      </c>
      <c r="C12" s="11" t="str">
        <f>'Raw Data'!A12</f>
        <v>1995-11</v>
      </c>
      <c r="D12" s="7">
        <f>Table1[[#This Row],[Monthly Precipitation Rate (Millimeters per Day)]]*30</f>
        <v>42.48</v>
      </c>
      <c r="E12" s="7">
        <f>'Raw Data'!C12</f>
        <v>25.513999999999999</v>
      </c>
      <c r="F12" s="7">
        <f>'Raw Data'!B12</f>
        <v>1.4159999999999999</v>
      </c>
      <c r="G12" s="7">
        <f>'Raw Data'!D12</f>
        <v>-28.701000000000001</v>
      </c>
      <c r="H12" s="7">
        <f>'Raw Data'!E12</f>
        <v>136.22999999999999</v>
      </c>
      <c r="K12" s="9" t="s">
        <v>17</v>
      </c>
      <c r="L12" s="19">
        <f>AVERAGEIFS($D$2:$D$390,$B$2:$B$390,11)</f>
        <v>21.468999999999998</v>
      </c>
      <c r="M12" s="10">
        <f>AVERAGEIFS($E$2:$E$390,$B$2:$B$390,11)</f>
        <v>26.429699999999986</v>
      </c>
    </row>
    <row r="13" spans="1:16" ht="22.5" customHeight="1" x14ac:dyDescent="0.25">
      <c r="A13" s="7" t="str">
        <f>LEFT(Table1[[#This Row],[Date]],4)</f>
        <v>1995</v>
      </c>
      <c r="B13" s="7" t="str">
        <f>RIGHT(Table1[[#This Row],[Date]],2)</f>
        <v>12</v>
      </c>
      <c r="C13" s="11" t="str">
        <f>'Raw Data'!A13</f>
        <v>1995-12</v>
      </c>
      <c r="D13" s="7">
        <f>Table1[[#This Row],[Monthly Precipitation Rate (Millimeters per Day)]]*31</f>
        <v>20.646000000000001</v>
      </c>
      <c r="E13" s="7">
        <f>'Raw Data'!C13</f>
        <v>27.577999999999999</v>
      </c>
      <c r="F13" s="7">
        <f>'Raw Data'!B13</f>
        <v>0.66600000000000004</v>
      </c>
      <c r="G13" s="7">
        <f>'Raw Data'!D13</f>
        <v>-28.701000000000001</v>
      </c>
      <c r="H13" s="7">
        <f>'Raw Data'!E13</f>
        <v>136.22999999999999</v>
      </c>
      <c r="K13" s="9" t="s">
        <v>18</v>
      </c>
      <c r="L13" s="19">
        <f>AVERAGEIFS($D$2:$D$390,$B$2:$B$390,12)</f>
        <v>19.170400000000004</v>
      </c>
      <c r="M13" s="10">
        <f>AVERAGEIFS($E$2:$E$390,$B$2:$B$390,12)</f>
        <v>29.120233333333331</v>
      </c>
    </row>
    <row r="14" spans="1:16" ht="60" x14ac:dyDescent="0.25">
      <c r="A14" s="7" t="s">
        <v>5</v>
      </c>
      <c r="B14" s="7" t="s">
        <v>6</v>
      </c>
      <c r="C14" s="7" t="s">
        <v>0</v>
      </c>
      <c r="D14" s="21" t="s">
        <v>381</v>
      </c>
      <c r="E14" s="22" t="s">
        <v>380</v>
      </c>
      <c r="F14" s="7" t="s">
        <v>1</v>
      </c>
      <c r="G14" s="7" t="s">
        <v>3</v>
      </c>
      <c r="H14" s="7" t="s">
        <v>4</v>
      </c>
      <c r="L14" s="12"/>
      <c r="M14" s="12"/>
    </row>
    <row r="15" spans="1:16" ht="22.5" customHeight="1" x14ac:dyDescent="0.25">
      <c r="A15" s="7" t="str">
        <f>LEFT(Table1[[#This Row],[Date]],4)</f>
        <v>1996</v>
      </c>
      <c r="B15" s="7" t="str">
        <f>RIGHT(Table1[[#This Row],[Date]],2)</f>
        <v>01</v>
      </c>
      <c r="C15" s="8" t="str">
        <f>'Raw Data'!A14</f>
        <v>1996-01</v>
      </c>
      <c r="D15" s="7">
        <f>Table1[[#This Row],[Monthly Precipitation Rate (Millimeters per Day)]]*31</f>
        <v>1.798</v>
      </c>
      <c r="E15" s="7">
        <f>'Raw Data'!C14</f>
        <v>29.484999999999999</v>
      </c>
      <c r="F15" s="7">
        <f>'Raw Data'!B14</f>
        <v>5.8000000000000003E-2</v>
      </c>
      <c r="G15" s="7">
        <f>'Raw Data'!D14</f>
        <v>-28.701000000000001</v>
      </c>
      <c r="H15" s="7">
        <f>'Raw Data'!E14</f>
        <v>136.22999999999999</v>
      </c>
      <c r="L15" s="12"/>
      <c r="M15" s="12"/>
    </row>
    <row r="16" spans="1:16" ht="22.5" customHeight="1" x14ac:dyDescent="0.25">
      <c r="A16" s="7" t="str">
        <f>LEFT(Table1[[#This Row],[Date]],4)</f>
        <v>1996</v>
      </c>
      <c r="B16" s="7" t="str">
        <f>RIGHT(Table1[[#This Row],[Date]],2)</f>
        <v>02</v>
      </c>
      <c r="C16" s="8" t="str">
        <f>'Raw Data'!A15</f>
        <v>1996-02</v>
      </c>
      <c r="D16">
        <f>IF(OR(AND(MOD(A16,4)=0,MOD(A16,100)&lt;&gt;0), MOD(A16,400)=0),F16* 29,F16*28)</f>
        <v>0.435</v>
      </c>
      <c r="E16" s="7">
        <f>'Raw Data'!C15</f>
        <v>28.8</v>
      </c>
      <c r="F16" s="7">
        <f>'Raw Data'!B15</f>
        <v>1.4999999999999999E-2</v>
      </c>
      <c r="G16" s="7">
        <f>'Raw Data'!D15</f>
        <v>-28.701000000000001</v>
      </c>
      <c r="H16" s="7">
        <f>'Raw Data'!E15</f>
        <v>136.22999999999999</v>
      </c>
      <c r="M16" s="12"/>
    </row>
    <row r="17" spans="1:16" ht="22.5" customHeight="1" x14ac:dyDescent="0.25">
      <c r="A17" s="7" t="str">
        <f>LEFT(Table1[[#This Row],[Date]],4)</f>
        <v>1996</v>
      </c>
      <c r="B17" s="7" t="str">
        <f>RIGHT(Table1[[#This Row],[Date]],2)</f>
        <v>03</v>
      </c>
      <c r="C17" s="8" t="str">
        <f>'Raw Data'!A16</f>
        <v>1996-03</v>
      </c>
      <c r="D17" s="7">
        <f>Table1[[#This Row],[Monthly Precipitation Rate (Millimeters per Day)]]*31</f>
        <v>1.24</v>
      </c>
      <c r="E17" s="7">
        <f>'Raw Data'!C16</f>
        <v>26.995999999999999</v>
      </c>
      <c r="F17" s="7">
        <f>'Raw Data'!B16</f>
        <v>0.04</v>
      </c>
      <c r="G17" s="7">
        <f>'Raw Data'!D16</f>
        <v>-28.701000000000001</v>
      </c>
      <c r="H17" s="7">
        <f>'Raw Data'!E16</f>
        <v>136.22999999999999</v>
      </c>
      <c r="M17" s="12"/>
    </row>
    <row r="18" spans="1:16" ht="22.5" customHeight="1" x14ac:dyDescent="0.25">
      <c r="A18" s="7" t="str">
        <f>LEFT(Table1[[#This Row],[Date]],4)</f>
        <v>1996</v>
      </c>
      <c r="B18" s="7" t="str">
        <f>RIGHT(Table1[[#This Row],[Date]],2)</f>
        <v>04</v>
      </c>
      <c r="C18" s="8" t="str">
        <f>'Raw Data'!A17</f>
        <v>1996-04</v>
      </c>
      <c r="D18" s="7">
        <f>Table1[[#This Row],[Monthly Precipitation Rate (Millimeters per Day)]]*30</f>
        <v>0.63</v>
      </c>
      <c r="E18" s="7">
        <f>'Raw Data'!C17</f>
        <v>20.542000000000002</v>
      </c>
      <c r="F18" s="7">
        <f>'Raw Data'!B17</f>
        <v>2.1000000000000001E-2</v>
      </c>
      <c r="G18" s="7">
        <f>'Raw Data'!D17</f>
        <v>-28.701000000000001</v>
      </c>
      <c r="H18" s="7">
        <f>'Raw Data'!E17</f>
        <v>136.22999999999999</v>
      </c>
      <c r="L18" s="10"/>
      <c r="M18" s="12"/>
    </row>
    <row r="19" spans="1:16" ht="22.5" customHeight="1" x14ac:dyDescent="0.25">
      <c r="A19" s="7" t="str">
        <f>LEFT(Table1[[#This Row],[Date]],4)</f>
        <v>1996</v>
      </c>
      <c r="B19" s="7" t="str">
        <f>RIGHT(Table1[[#This Row],[Date]],2)</f>
        <v>05</v>
      </c>
      <c r="C19" s="8" t="str">
        <f>'Raw Data'!A18</f>
        <v>1996-05</v>
      </c>
      <c r="D19" s="7">
        <f>Table1[[#This Row],[Monthly Precipitation Rate (Millimeters per Day)]]*31</f>
        <v>2.6969999999999996</v>
      </c>
      <c r="E19" s="7">
        <f>'Raw Data'!C18</f>
        <v>16.495000000000001</v>
      </c>
      <c r="F19" s="7">
        <f>'Raw Data'!B18</f>
        <v>8.6999999999999994E-2</v>
      </c>
      <c r="G19" s="7">
        <f>'Raw Data'!D18</f>
        <v>-28.701000000000001</v>
      </c>
      <c r="H19" s="7">
        <f>'Raw Data'!E18</f>
        <v>136.22999999999999</v>
      </c>
      <c r="M19" s="12"/>
    </row>
    <row r="20" spans="1:16" ht="22.5" customHeight="1" x14ac:dyDescent="0.25">
      <c r="A20" s="7" t="str">
        <f>LEFT(Table1[[#This Row],[Date]],4)</f>
        <v>1996</v>
      </c>
      <c r="B20" s="7" t="str">
        <f>RIGHT(Table1[[#This Row],[Date]],2)</f>
        <v>06</v>
      </c>
      <c r="C20" s="8" t="str">
        <f>'Raw Data'!A19</f>
        <v>1996-06</v>
      </c>
      <c r="D20" s="7">
        <f>Table1[[#This Row],[Monthly Precipitation Rate (Millimeters per Day)]]*30</f>
        <v>12.9</v>
      </c>
      <c r="E20" s="7">
        <f>'Raw Data'!C19</f>
        <v>14.521000000000001</v>
      </c>
      <c r="F20" s="7">
        <f>'Raw Data'!B19</f>
        <v>0.43</v>
      </c>
      <c r="G20" s="7">
        <f>'Raw Data'!D19</f>
        <v>-28.701000000000001</v>
      </c>
      <c r="H20" s="7">
        <f>'Raw Data'!E19</f>
        <v>136.22999999999999</v>
      </c>
      <c r="M20" s="12"/>
    </row>
    <row r="21" spans="1:16" ht="22.5" customHeight="1" x14ac:dyDescent="0.25">
      <c r="A21" s="7" t="str">
        <f>LEFT(Table1[[#This Row],[Date]],4)</f>
        <v>1996</v>
      </c>
      <c r="B21" s="7" t="str">
        <f>RIGHT(Table1[[#This Row],[Date]],2)</f>
        <v>07</v>
      </c>
      <c r="C21" s="8" t="str">
        <f>'Raw Data'!A20</f>
        <v>1996-07</v>
      </c>
      <c r="D21" s="7">
        <f>Table1[[#This Row],[Monthly Precipitation Rate (Millimeters per Day)]]*31</f>
        <v>33.820999999999998</v>
      </c>
      <c r="E21" s="7">
        <f>'Raw Data'!C20</f>
        <v>12.747999999999999</v>
      </c>
      <c r="F21" s="7">
        <f>'Raw Data'!B20</f>
        <v>1.091</v>
      </c>
      <c r="G21" s="7">
        <f>'Raw Data'!D20</f>
        <v>-28.701000000000001</v>
      </c>
      <c r="H21" s="7">
        <f>'Raw Data'!E20</f>
        <v>136.22999999999999</v>
      </c>
      <c r="M21" s="12"/>
    </row>
    <row r="22" spans="1:16" ht="15.75" customHeight="1" x14ac:dyDescent="0.25">
      <c r="A22" s="7" t="str">
        <f>LEFT(Table1[[#This Row],[Date]],4)</f>
        <v>1996</v>
      </c>
      <c r="B22" s="7" t="str">
        <f>RIGHT(Table1[[#This Row],[Date]],2)</f>
        <v>08</v>
      </c>
      <c r="C22" s="8" t="str">
        <f>'Raw Data'!A21</f>
        <v>1996-08</v>
      </c>
      <c r="D22" s="7">
        <f>Table1[[#This Row],[Monthly Precipitation Rate (Millimeters per Day)]]*31</f>
        <v>8.99</v>
      </c>
      <c r="E22" s="7">
        <f>'Raw Data'!C21</f>
        <v>13.585000000000001</v>
      </c>
      <c r="F22" s="7">
        <f>'Raw Data'!B21</f>
        <v>0.28999999999999998</v>
      </c>
      <c r="G22" s="7">
        <f>'Raw Data'!D21</f>
        <v>-28.701000000000001</v>
      </c>
      <c r="H22" s="7">
        <f>'Raw Data'!E21</f>
        <v>136.22999999999999</v>
      </c>
      <c r="M22" s="12"/>
    </row>
    <row r="23" spans="1:16" ht="15.75" customHeight="1" x14ac:dyDescent="0.25">
      <c r="A23" s="7" t="str">
        <f>LEFT(Table1[[#This Row],[Date]],4)</f>
        <v>1996</v>
      </c>
      <c r="B23" s="7" t="str">
        <f>RIGHT(Table1[[#This Row],[Date]],2)</f>
        <v>09</v>
      </c>
      <c r="C23" s="8" t="str">
        <f>'Raw Data'!A22</f>
        <v>1996-09</v>
      </c>
      <c r="D23" s="7">
        <f>Table1[[#This Row],[Monthly Precipitation Rate (Millimeters per Day)]]*30</f>
        <v>11.34</v>
      </c>
      <c r="E23" s="7">
        <f>'Raw Data'!C22</f>
        <v>19.009</v>
      </c>
      <c r="F23" s="7">
        <f>'Raw Data'!B22</f>
        <v>0.378</v>
      </c>
      <c r="G23" s="7">
        <f>'Raw Data'!D22</f>
        <v>-28.701000000000001</v>
      </c>
      <c r="H23" s="7">
        <f>'Raw Data'!E22</f>
        <v>136.22999999999999</v>
      </c>
      <c r="M23" s="12"/>
    </row>
    <row r="24" spans="1:16" ht="15.75" customHeight="1" x14ac:dyDescent="0.25">
      <c r="A24" s="7" t="str">
        <f>LEFT(Table1[[#This Row],[Date]],4)</f>
        <v>1996</v>
      </c>
      <c r="B24" s="7" t="str">
        <f>RIGHT(Table1[[#This Row],[Date]],2)</f>
        <v>10</v>
      </c>
      <c r="C24" s="11" t="str">
        <f>'Raw Data'!A23</f>
        <v>1996-10</v>
      </c>
      <c r="D24" s="7">
        <f>Table1[[#This Row],[Monthly Precipitation Rate (Millimeters per Day)]]*31</f>
        <v>4.5569999999999995</v>
      </c>
      <c r="E24" s="7">
        <f>'Raw Data'!C23</f>
        <v>22.178999999999998</v>
      </c>
      <c r="F24" s="7">
        <f>'Raw Data'!B23</f>
        <v>0.14699999999999999</v>
      </c>
      <c r="G24" s="7">
        <f>'Raw Data'!D23</f>
        <v>-28.701000000000001</v>
      </c>
      <c r="H24" s="7">
        <f>'Raw Data'!E23</f>
        <v>136.22999999999999</v>
      </c>
      <c r="M24" s="12"/>
    </row>
    <row r="25" spans="1:16" ht="15.75" customHeight="1" x14ac:dyDescent="0.25">
      <c r="A25" s="7" t="str">
        <f>LEFT(Table1[[#This Row],[Date]],4)</f>
        <v>1996</v>
      </c>
      <c r="B25" s="7" t="str">
        <f>RIGHT(Table1[[#This Row],[Date]],2)</f>
        <v>11</v>
      </c>
      <c r="C25" s="11" t="str">
        <f>'Raw Data'!A24</f>
        <v>1996-11</v>
      </c>
      <c r="D25" s="7">
        <f>Table1[[#This Row],[Monthly Precipitation Rate (Millimeters per Day)]]*30</f>
        <v>4.17</v>
      </c>
      <c r="E25" s="7">
        <f>'Raw Data'!C24</f>
        <v>25.341000000000001</v>
      </c>
      <c r="F25" s="7">
        <f>'Raw Data'!B24</f>
        <v>0.13900000000000001</v>
      </c>
      <c r="G25" s="7">
        <f>'Raw Data'!D24</f>
        <v>-28.701000000000001</v>
      </c>
      <c r="H25" s="7">
        <f>'Raw Data'!E24</f>
        <v>136.22999999999999</v>
      </c>
      <c r="M25" s="12"/>
    </row>
    <row r="26" spans="1:16" ht="15.75" customHeight="1" x14ac:dyDescent="0.25">
      <c r="A26" s="7" t="str">
        <f>LEFT(Table1[[#This Row],[Date]],4)</f>
        <v>1996</v>
      </c>
      <c r="B26" s="7" t="str">
        <f>RIGHT(Table1[[#This Row],[Date]],2)</f>
        <v>12</v>
      </c>
      <c r="C26" s="11" t="str">
        <f>'Raw Data'!A25</f>
        <v>1996-12</v>
      </c>
      <c r="D26" s="7">
        <f>Table1[[#This Row],[Monthly Precipitation Rate (Millimeters per Day)]]*31</f>
        <v>15.251999999999999</v>
      </c>
      <c r="E26" s="7">
        <f>'Raw Data'!C25</f>
        <v>29.451000000000001</v>
      </c>
      <c r="F26" s="7">
        <f>'Raw Data'!B25</f>
        <v>0.49199999999999999</v>
      </c>
      <c r="G26" s="7">
        <f>'Raw Data'!D25</f>
        <v>-28.701000000000001</v>
      </c>
      <c r="H26" s="7">
        <f>'Raw Data'!E25</f>
        <v>136.22999999999999</v>
      </c>
      <c r="L26" s="12"/>
      <c r="M26" s="12"/>
    </row>
    <row r="27" spans="1:16" ht="60" x14ac:dyDescent="0.25">
      <c r="A27" s="13" t="s">
        <v>5</v>
      </c>
      <c r="B27" s="14" t="s">
        <v>6</v>
      </c>
      <c r="C27" s="7" t="s">
        <v>0</v>
      </c>
      <c r="D27" s="21" t="s">
        <v>381</v>
      </c>
      <c r="E27" s="22" t="s">
        <v>380</v>
      </c>
      <c r="F27" s="14" t="s">
        <v>1</v>
      </c>
      <c r="G27" s="14" t="s">
        <v>3</v>
      </c>
      <c r="H27" s="15" t="s">
        <v>4</v>
      </c>
      <c r="I27" s="16"/>
      <c r="J27" s="16"/>
      <c r="K27" s="16"/>
      <c r="L27" s="16"/>
      <c r="M27" s="16"/>
      <c r="N27" s="16"/>
      <c r="O27" s="16"/>
      <c r="P27" s="16"/>
    </row>
    <row r="28" spans="1:16" ht="15.75" customHeight="1" x14ac:dyDescent="0.25">
      <c r="A28" s="7" t="str">
        <f>LEFT(Table1[[#This Row],[Date]],4)</f>
        <v>1997</v>
      </c>
      <c r="B28" s="7" t="str">
        <f>RIGHT(Table1[[#This Row],[Date]],2)</f>
        <v>01</v>
      </c>
      <c r="C28" s="8" t="str">
        <f>'Raw Data'!A26</f>
        <v>1997-01</v>
      </c>
      <c r="D28" s="7">
        <f>Table1[[#This Row],[Monthly Precipitation Rate (Millimeters per Day)]]*31</f>
        <v>13.950000000000001</v>
      </c>
      <c r="E28" s="7">
        <f>'Raw Data'!C26</f>
        <v>29.988</v>
      </c>
      <c r="F28" s="7">
        <f>'Raw Data'!B26</f>
        <v>0.45</v>
      </c>
      <c r="G28" s="7">
        <f>'Raw Data'!D26</f>
        <v>-28.701000000000001</v>
      </c>
      <c r="H28" s="7">
        <f>'Raw Data'!E26</f>
        <v>136.22999999999999</v>
      </c>
      <c r="L28" s="12"/>
      <c r="M28" s="12"/>
    </row>
    <row r="29" spans="1:16" ht="15.75" customHeight="1" x14ac:dyDescent="0.25">
      <c r="A29" s="7" t="str">
        <f>LEFT(Table1[[#This Row],[Date]],4)</f>
        <v>1997</v>
      </c>
      <c r="B29" s="7" t="str">
        <f>RIGHT(Table1[[#This Row],[Date]],2)</f>
        <v>02</v>
      </c>
      <c r="C29" s="8" t="str">
        <f>'Raw Data'!A27</f>
        <v>1997-02</v>
      </c>
      <c r="D29">
        <f>IF(OR(AND(MOD(A29,4)=0,MOD(A29,100)&lt;&gt;0), MOD(A29,400)=0),F29* 29,F29*28)</f>
        <v>130.928</v>
      </c>
      <c r="E29" s="7">
        <f>'Raw Data'!C27</f>
        <v>29.56</v>
      </c>
      <c r="F29" s="7">
        <f>'Raw Data'!B27</f>
        <v>4.6760000000000002</v>
      </c>
      <c r="G29" s="7">
        <f>'Raw Data'!D27</f>
        <v>-28.701000000000001</v>
      </c>
      <c r="H29" s="7">
        <f>'Raw Data'!E27</f>
        <v>136.22999999999999</v>
      </c>
      <c r="L29" s="12"/>
      <c r="M29" s="12"/>
    </row>
    <row r="30" spans="1:16" ht="15.75" customHeight="1" x14ac:dyDescent="0.25">
      <c r="A30" s="7" t="str">
        <f>LEFT(Table1[[#This Row],[Date]],4)</f>
        <v>1997</v>
      </c>
      <c r="B30" s="7" t="str">
        <f>RIGHT(Table1[[#This Row],[Date]],2)</f>
        <v>03</v>
      </c>
      <c r="C30" s="8" t="str">
        <f>'Raw Data'!A28</f>
        <v>1997-03</v>
      </c>
      <c r="D30" s="7">
        <f>Table1[[#This Row],[Monthly Precipitation Rate (Millimeters per Day)]]*31</f>
        <v>0.68199999999999994</v>
      </c>
      <c r="E30" s="7">
        <f>'Raw Data'!C28</f>
        <v>23.797999999999998</v>
      </c>
      <c r="F30" s="7">
        <f>'Raw Data'!B28</f>
        <v>2.1999999999999999E-2</v>
      </c>
      <c r="G30" s="7">
        <f>'Raw Data'!D28</f>
        <v>-28.701000000000001</v>
      </c>
      <c r="H30" s="7">
        <f>'Raw Data'!E28</f>
        <v>136.22999999999999</v>
      </c>
      <c r="L30" s="12"/>
      <c r="M30" s="12"/>
    </row>
    <row r="31" spans="1:16" ht="15.75" customHeight="1" x14ac:dyDescent="0.25">
      <c r="A31" s="7" t="str">
        <f>LEFT(Table1[[#This Row],[Date]],4)</f>
        <v>1997</v>
      </c>
      <c r="B31" s="7" t="str">
        <f>RIGHT(Table1[[#This Row],[Date]],2)</f>
        <v>04</v>
      </c>
      <c r="C31" s="8" t="str">
        <f>'Raw Data'!A29</f>
        <v>1997-04</v>
      </c>
      <c r="D31" s="7">
        <f>Table1[[#This Row],[Monthly Precipitation Rate (Millimeters per Day)]]*30</f>
        <v>1.0799999999999998</v>
      </c>
      <c r="E31" s="7">
        <f>'Raw Data'!C29</f>
        <v>21.605</v>
      </c>
      <c r="F31" s="7">
        <f>'Raw Data'!B29</f>
        <v>3.5999999999999997E-2</v>
      </c>
      <c r="G31" s="7">
        <f>'Raw Data'!D29</f>
        <v>-28.701000000000001</v>
      </c>
      <c r="H31" s="7">
        <f>'Raw Data'!E29</f>
        <v>136.22999999999999</v>
      </c>
      <c r="L31" s="12"/>
      <c r="M31" s="12"/>
    </row>
    <row r="32" spans="1:16" ht="15.75" customHeight="1" x14ac:dyDescent="0.25">
      <c r="A32" s="7" t="str">
        <f>LEFT(Table1[[#This Row],[Date]],4)</f>
        <v>1997</v>
      </c>
      <c r="B32" s="7" t="str">
        <f>RIGHT(Table1[[#This Row],[Date]],2)</f>
        <v>05</v>
      </c>
      <c r="C32" s="8" t="str">
        <f>'Raw Data'!A30</f>
        <v>1997-05</v>
      </c>
      <c r="D32" s="7">
        <f>Table1[[#This Row],[Monthly Precipitation Rate (Millimeters per Day)]]*31</f>
        <v>16.988</v>
      </c>
      <c r="E32" s="7">
        <f>'Raw Data'!C30</f>
        <v>16.327999999999999</v>
      </c>
      <c r="F32" s="7">
        <f>'Raw Data'!B30</f>
        <v>0.54800000000000004</v>
      </c>
      <c r="G32" s="7">
        <f>'Raw Data'!D30</f>
        <v>-28.701000000000001</v>
      </c>
      <c r="H32" s="7">
        <f>'Raw Data'!E30</f>
        <v>136.22999999999999</v>
      </c>
      <c r="L32" s="12"/>
      <c r="M32" s="12"/>
    </row>
    <row r="33" spans="1:13" ht="15.75" customHeight="1" x14ac:dyDescent="0.25">
      <c r="A33" s="7" t="str">
        <f>LEFT(Table1[[#This Row],[Date]],4)</f>
        <v>1997</v>
      </c>
      <c r="B33" s="7" t="str">
        <f>RIGHT(Table1[[#This Row],[Date]],2)</f>
        <v>06</v>
      </c>
      <c r="C33" s="8" t="str">
        <f>'Raw Data'!A31</f>
        <v>1997-06</v>
      </c>
      <c r="D33" s="7">
        <f>Table1[[#This Row],[Monthly Precipitation Rate (Millimeters per Day)]]*30</f>
        <v>4.68</v>
      </c>
      <c r="E33" s="7">
        <f>'Raw Data'!C31</f>
        <v>12.147</v>
      </c>
      <c r="F33" s="7">
        <f>'Raw Data'!B31</f>
        <v>0.156</v>
      </c>
      <c r="G33" s="7">
        <f>'Raw Data'!D31</f>
        <v>-28.701000000000001</v>
      </c>
      <c r="H33" s="7">
        <f>'Raw Data'!E31</f>
        <v>136.22999999999999</v>
      </c>
      <c r="L33" s="12"/>
      <c r="M33" s="12"/>
    </row>
    <row r="34" spans="1:13" ht="15.75" customHeight="1" x14ac:dyDescent="0.25">
      <c r="A34" s="7" t="str">
        <f>LEFT(Table1[[#This Row],[Date]],4)</f>
        <v>1997</v>
      </c>
      <c r="B34" s="7" t="str">
        <f>RIGHT(Table1[[#This Row],[Date]],2)</f>
        <v>07</v>
      </c>
      <c r="C34" s="8" t="str">
        <f>'Raw Data'!A32</f>
        <v>1997-07</v>
      </c>
      <c r="D34" s="7">
        <f>Table1[[#This Row],[Monthly Precipitation Rate (Millimeters per Day)]]*31</f>
        <v>0.46499999999999997</v>
      </c>
      <c r="E34" s="7">
        <f>'Raw Data'!C32</f>
        <v>10.504</v>
      </c>
      <c r="F34" s="7">
        <f>'Raw Data'!B32</f>
        <v>1.4999999999999999E-2</v>
      </c>
      <c r="G34" s="7">
        <f>'Raw Data'!D32</f>
        <v>-28.701000000000001</v>
      </c>
      <c r="H34" s="7">
        <f>'Raw Data'!E32</f>
        <v>136.22999999999999</v>
      </c>
      <c r="L34" s="12"/>
      <c r="M34" s="12"/>
    </row>
    <row r="35" spans="1:13" ht="15.75" customHeight="1" x14ac:dyDescent="0.25">
      <c r="A35" s="7" t="str">
        <f>LEFT(Table1[[#This Row],[Date]],4)</f>
        <v>1997</v>
      </c>
      <c r="B35" s="7" t="str">
        <f>RIGHT(Table1[[#This Row],[Date]],2)</f>
        <v>08</v>
      </c>
      <c r="C35" s="8" t="str">
        <f>'Raw Data'!A33</f>
        <v>1997-08</v>
      </c>
      <c r="D35" s="7">
        <f>Table1[[#This Row],[Monthly Precipitation Rate (Millimeters per Day)]]*31</f>
        <v>9.113999999999999</v>
      </c>
      <c r="E35" s="7">
        <f>'Raw Data'!C33</f>
        <v>13.904</v>
      </c>
      <c r="F35" s="7">
        <f>'Raw Data'!B33</f>
        <v>0.29399999999999998</v>
      </c>
      <c r="G35" s="7">
        <f>'Raw Data'!D33</f>
        <v>-28.701000000000001</v>
      </c>
      <c r="H35" s="7">
        <f>'Raw Data'!E33</f>
        <v>136.22999999999999</v>
      </c>
      <c r="L35" s="12"/>
      <c r="M35" s="12"/>
    </row>
    <row r="36" spans="1:13" ht="15.75" customHeight="1" x14ac:dyDescent="0.25">
      <c r="A36" s="7" t="str">
        <f>LEFT(Table1[[#This Row],[Date]],4)</f>
        <v>1997</v>
      </c>
      <c r="B36" s="7" t="str">
        <f>RIGHT(Table1[[#This Row],[Date]],2)</f>
        <v>09</v>
      </c>
      <c r="C36" s="8" t="str">
        <f>'Raw Data'!A34</f>
        <v>1997-09</v>
      </c>
      <c r="D36" s="7">
        <f>Table1[[#This Row],[Monthly Precipitation Rate (Millimeters per Day)]]*30</f>
        <v>27</v>
      </c>
      <c r="E36" s="7">
        <f>'Raw Data'!C34</f>
        <v>18.593</v>
      </c>
      <c r="F36" s="7">
        <f>'Raw Data'!B34</f>
        <v>0.9</v>
      </c>
      <c r="G36" s="7">
        <f>'Raw Data'!D34</f>
        <v>-28.701000000000001</v>
      </c>
      <c r="H36" s="7">
        <f>'Raw Data'!E34</f>
        <v>136.22999999999999</v>
      </c>
      <c r="L36" s="12"/>
      <c r="M36" s="12"/>
    </row>
    <row r="37" spans="1:13" ht="15.75" customHeight="1" x14ac:dyDescent="0.25">
      <c r="A37" s="7" t="str">
        <f>LEFT(Table1[[#This Row],[Date]],4)</f>
        <v>1997</v>
      </c>
      <c r="B37" s="7" t="str">
        <f>RIGHT(Table1[[#This Row],[Date]],2)</f>
        <v>10</v>
      </c>
      <c r="C37" s="11" t="str">
        <f>'Raw Data'!A35</f>
        <v>1997-10</v>
      </c>
      <c r="D37" s="7">
        <f>Table1[[#This Row],[Monthly Precipitation Rate (Millimeters per Day)]]*31</f>
        <v>15.065999999999999</v>
      </c>
      <c r="E37" s="7">
        <f>'Raw Data'!C35</f>
        <v>22.603000000000002</v>
      </c>
      <c r="F37" s="7">
        <f>'Raw Data'!B35</f>
        <v>0.48599999999999999</v>
      </c>
      <c r="G37" s="7">
        <f>'Raw Data'!D35</f>
        <v>-28.701000000000001</v>
      </c>
      <c r="H37" s="7">
        <f>'Raw Data'!E35</f>
        <v>136.22999999999999</v>
      </c>
      <c r="L37" s="12"/>
      <c r="M37" s="12"/>
    </row>
    <row r="38" spans="1:13" ht="15.75" customHeight="1" x14ac:dyDescent="0.25">
      <c r="A38" s="7" t="str">
        <f>LEFT(Table1[[#This Row],[Date]],4)</f>
        <v>1997</v>
      </c>
      <c r="B38" s="7" t="str">
        <f>RIGHT(Table1[[#This Row],[Date]],2)</f>
        <v>11</v>
      </c>
      <c r="C38" s="11" t="str">
        <f>'Raw Data'!A36</f>
        <v>1997-11</v>
      </c>
      <c r="D38" s="7">
        <f>Table1[[#This Row],[Monthly Precipitation Rate (Millimeters per Day)]]*30</f>
        <v>11.91</v>
      </c>
      <c r="E38" s="7">
        <f>'Raw Data'!C36</f>
        <v>27.962</v>
      </c>
      <c r="F38" s="7">
        <f>'Raw Data'!B36</f>
        <v>0.39700000000000002</v>
      </c>
      <c r="G38" s="7">
        <f>'Raw Data'!D36</f>
        <v>-28.701000000000001</v>
      </c>
      <c r="H38" s="7">
        <f>'Raw Data'!E36</f>
        <v>136.22999999999999</v>
      </c>
      <c r="L38" s="12"/>
      <c r="M38" s="12"/>
    </row>
    <row r="39" spans="1:13" ht="15.75" customHeight="1" x14ac:dyDescent="0.25">
      <c r="A39" s="7" t="str">
        <f>LEFT(Table1[[#This Row],[Date]],4)</f>
        <v>1997</v>
      </c>
      <c r="B39" s="7" t="str">
        <f>RIGHT(Table1[[#This Row],[Date]],2)</f>
        <v>12</v>
      </c>
      <c r="C39" s="11" t="str">
        <f>'Raw Data'!A37</f>
        <v>1997-12</v>
      </c>
      <c r="D39" s="7">
        <f>Table1[[#This Row],[Monthly Precipitation Rate (Millimeters per Day)]]*31</f>
        <v>12.09</v>
      </c>
      <c r="E39" s="7">
        <f>'Raw Data'!C37</f>
        <v>30.649000000000001</v>
      </c>
      <c r="F39" s="7">
        <f>'Raw Data'!B37</f>
        <v>0.39</v>
      </c>
      <c r="G39" s="7">
        <f>'Raw Data'!D37</f>
        <v>-28.701000000000001</v>
      </c>
      <c r="H39" s="7">
        <f>'Raw Data'!E37</f>
        <v>136.22999999999999</v>
      </c>
      <c r="L39" s="12"/>
      <c r="M39" s="12"/>
    </row>
    <row r="40" spans="1:13" ht="60" x14ac:dyDescent="0.25">
      <c r="A40" s="7" t="s">
        <v>5</v>
      </c>
      <c r="B40" s="7" t="s">
        <v>6</v>
      </c>
      <c r="C40" s="7" t="s">
        <v>0</v>
      </c>
      <c r="D40" s="21" t="s">
        <v>381</v>
      </c>
      <c r="E40" s="22" t="s">
        <v>380</v>
      </c>
      <c r="F40" s="7" t="s">
        <v>1</v>
      </c>
      <c r="G40" s="7" t="s">
        <v>3</v>
      </c>
      <c r="H40" s="7" t="s">
        <v>4</v>
      </c>
      <c r="L40" s="12"/>
      <c r="M40" s="12"/>
    </row>
    <row r="41" spans="1:13" ht="15.75" customHeight="1" x14ac:dyDescent="0.25">
      <c r="A41" s="7" t="str">
        <f>LEFT(Table1[[#This Row],[Date]],4)</f>
        <v>1998</v>
      </c>
      <c r="B41" s="7" t="str">
        <f>RIGHT(Table1[[#This Row],[Date]],2)</f>
        <v>01</v>
      </c>
      <c r="C41" s="8" t="str">
        <f>'Raw Data'!A38</f>
        <v>1998-01</v>
      </c>
      <c r="D41" s="7">
        <f>Table1[[#This Row],[Monthly Precipitation Rate (Millimeters per Day)]]*31</f>
        <v>24.986000000000001</v>
      </c>
      <c r="E41" s="7">
        <f>'Raw Data'!C38</f>
        <v>30.751000000000001</v>
      </c>
      <c r="F41" s="7">
        <f>'Raw Data'!B38</f>
        <v>0.80600000000000005</v>
      </c>
      <c r="G41" s="7">
        <f>'Raw Data'!D38</f>
        <v>-28.701000000000001</v>
      </c>
      <c r="H41" s="7">
        <f>'Raw Data'!E38</f>
        <v>136.22999999999999</v>
      </c>
      <c r="L41" s="12"/>
      <c r="M41" s="12"/>
    </row>
    <row r="42" spans="1:13" ht="15.75" customHeight="1" x14ac:dyDescent="0.25">
      <c r="A42" s="7" t="str">
        <f>LEFT(Table1[[#This Row],[Date]],4)</f>
        <v>1998</v>
      </c>
      <c r="B42" s="7" t="str">
        <f>RIGHT(Table1[[#This Row],[Date]],2)</f>
        <v>02</v>
      </c>
      <c r="C42" s="8" t="str">
        <f>'Raw Data'!A39</f>
        <v>1998-02</v>
      </c>
      <c r="D42">
        <f>IF(OR(AND(MOD(A42,4)=0,MOD(A42,100)&lt;&gt;0), MOD(A42,400)=0),F42* 29,F42*28)</f>
        <v>16.66</v>
      </c>
      <c r="E42" s="7">
        <f>'Raw Data'!C39</f>
        <v>29.914999999999999</v>
      </c>
      <c r="F42" s="7">
        <f>'Raw Data'!B39</f>
        <v>0.59499999999999997</v>
      </c>
      <c r="G42" s="7">
        <f>'Raw Data'!D39</f>
        <v>-28.701000000000001</v>
      </c>
      <c r="H42" s="7">
        <f>'Raw Data'!E39</f>
        <v>136.22999999999999</v>
      </c>
      <c r="L42" s="12"/>
      <c r="M42" s="12"/>
    </row>
    <row r="43" spans="1:13" ht="15.75" customHeight="1" x14ac:dyDescent="0.25">
      <c r="A43" s="7" t="str">
        <f>LEFT(Table1[[#This Row],[Date]],4)</f>
        <v>1998</v>
      </c>
      <c r="B43" s="7" t="str">
        <f>RIGHT(Table1[[#This Row],[Date]],2)</f>
        <v>03</v>
      </c>
      <c r="C43" s="8" t="str">
        <f>'Raw Data'!A40</f>
        <v>1998-03</v>
      </c>
      <c r="D43" s="7">
        <f>Table1[[#This Row],[Monthly Precipitation Rate (Millimeters per Day)]]*31</f>
        <v>4.1230000000000002</v>
      </c>
      <c r="E43" s="7">
        <f>'Raw Data'!C40</f>
        <v>26.856999999999999</v>
      </c>
      <c r="F43" s="7">
        <f>'Raw Data'!B40</f>
        <v>0.13300000000000001</v>
      </c>
      <c r="G43" s="7">
        <f>'Raw Data'!D40</f>
        <v>-28.701000000000001</v>
      </c>
      <c r="H43" s="7">
        <f>'Raw Data'!E40</f>
        <v>136.22999999999999</v>
      </c>
      <c r="L43" s="12"/>
      <c r="M43" s="12"/>
    </row>
    <row r="44" spans="1:13" ht="15.75" customHeight="1" x14ac:dyDescent="0.25">
      <c r="A44" s="7" t="str">
        <f>LEFT(Table1[[#This Row],[Date]],4)</f>
        <v>1998</v>
      </c>
      <c r="B44" s="7" t="str">
        <f>RIGHT(Table1[[#This Row],[Date]],2)</f>
        <v>04</v>
      </c>
      <c r="C44" s="8" t="str">
        <f>'Raw Data'!A41</f>
        <v>1998-04</v>
      </c>
      <c r="D44" s="7">
        <f>Table1[[#This Row],[Monthly Precipitation Rate (Millimeters per Day)]]*30</f>
        <v>34.68</v>
      </c>
      <c r="E44" s="7">
        <f>'Raw Data'!C41</f>
        <v>20.033000000000001</v>
      </c>
      <c r="F44" s="7">
        <f>'Raw Data'!B41</f>
        <v>1.1559999999999999</v>
      </c>
      <c r="G44" s="7">
        <f>'Raw Data'!D41</f>
        <v>-28.701000000000001</v>
      </c>
      <c r="H44" s="7">
        <f>'Raw Data'!E41</f>
        <v>136.22999999999999</v>
      </c>
      <c r="L44" s="12"/>
      <c r="M44" s="12"/>
    </row>
    <row r="45" spans="1:13" ht="15.75" customHeight="1" x14ac:dyDescent="0.25">
      <c r="A45" s="7" t="str">
        <f>LEFT(Table1[[#This Row],[Date]],4)</f>
        <v>1998</v>
      </c>
      <c r="B45" s="7" t="str">
        <f>RIGHT(Table1[[#This Row],[Date]],2)</f>
        <v>05</v>
      </c>
      <c r="C45" s="8" t="str">
        <f>'Raw Data'!A42</f>
        <v>1998-05</v>
      </c>
      <c r="D45" s="7">
        <f>Table1[[#This Row],[Monthly Precipitation Rate (Millimeters per Day)]]*31</f>
        <v>3.472</v>
      </c>
      <c r="E45" s="7">
        <f>'Raw Data'!C42</f>
        <v>16.928999999999998</v>
      </c>
      <c r="F45" s="7">
        <f>'Raw Data'!B42</f>
        <v>0.112</v>
      </c>
      <c r="G45" s="7">
        <f>'Raw Data'!D42</f>
        <v>-28.701000000000001</v>
      </c>
      <c r="H45" s="7">
        <f>'Raw Data'!E42</f>
        <v>136.22999999999999</v>
      </c>
      <c r="L45" s="12"/>
      <c r="M45" s="12"/>
    </row>
    <row r="46" spans="1:13" ht="15.75" customHeight="1" x14ac:dyDescent="0.25">
      <c r="A46" s="7" t="str">
        <f>LEFT(Table1[[#This Row],[Date]],4)</f>
        <v>1998</v>
      </c>
      <c r="B46" s="7" t="str">
        <f>RIGHT(Table1[[#This Row],[Date]],2)</f>
        <v>06</v>
      </c>
      <c r="C46" s="8" t="str">
        <f>'Raw Data'!A43</f>
        <v>1998-06</v>
      </c>
      <c r="D46" s="7">
        <f>Table1[[#This Row],[Monthly Precipitation Rate (Millimeters per Day)]]*30</f>
        <v>15.03</v>
      </c>
      <c r="E46" s="7">
        <f>'Raw Data'!C43</f>
        <v>12.529</v>
      </c>
      <c r="F46" s="7">
        <f>'Raw Data'!B43</f>
        <v>0.501</v>
      </c>
      <c r="G46" s="7">
        <f>'Raw Data'!D43</f>
        <v>-28.701000000000001</v>
      </c>
      <c r="H46" s="7">
        <f>'Raw Data'!E43</f>
        <v>136.22999999999999</v>
      </c>
      <c r="L46" s="12"/>
      <c r="M46" s="12"/>
    </row>
    <row r="47" spans="1:13" ht="15.75" customHeight="1" x14ac:dyDescent="0.25">
      <c r="A47" s="7" t="str">
        <f>LEFT(Table1[[#This Row],[Date]],4)</f>
        <v>1998</v>
      </c>
      <c r="B47" s="7" t="str">
        <f>RIGHT(Table1[[#This Row],[Date]],2)</f>
        <v>07</v>
      </c>
      <c r="C47" s="8" t="str">
        <f>'Raw Data'!A44</f>
        <v>1998-07</v>
      </c>
      <c r="D47" s="7">
        <f>Table1[[#This Row],[Monthly Precipitation Rate (Millimeters per Day)]]*31</f>
        <v>44.733000000000004</v>
      </c>
      <c r="E47" s="7">
        <f>'Raw Data'!C44</f>
        <v>10.548999999999999</v>
      </c>
      <c r="F47" s="7">
        <f>'Raw Data'!B44</f>
        <v>1.4430000000000001</v>
      </c>
      <c r="G47" s="7">
        <f>'Raw Data'!D44</f>
        <v>-28.701000000000001</v>
      </c>
      <c r="H47" s="7">
        <f>'Raw Data'!E44</f>
        <v>136.22999999999999</v>
      </c>
      <c r="L47" s="12"/>
      <c r="M47" s="12"/>
    </row>
    <row r="48" spans="1:13" ht="15.75" customHeight="1" x14ac:dyDescent="0.25">
      <c r="A48" s="7" t="str">
        <f>LEFT(Table1[[#This Row],[Date]],4)</f>
        <v>1998</v>
      </c>
      <c r="B48" s="7" t="str">
        <f>RIGHT(Table1[[#This Row],[Date]],2)</f>
        <v>08</v>
      </c>
      <c r="C48" s="8" t="str">
        <f>'Raw Data'!A45</f>
        <v>1998-08</v>
      </c>
      <c r="D48" s="7">
        <f>Table1[[#This Row],[Monthly Precipitation Rate (Millimeters per Day)]]*31</f>
        <v>8.4320000000000004</v>
      </c>
      <c r="E48" s="7">
        <f>'Raw Data'!C45</f>
        <v>14.047000000000001</v>
      </c>
      <c r="F48" s="7">
        <f>'Raw Data'!B45</f>
        <v>0.27200000000000002</v>
      </c>
      <c r="G48" s="7">
        <f>'Raw Data'!D45</f>
        <v>-28.701000000000001</v>
      </c>
      <c r="H48" s="7">
        <f>'Raw Data'!E45</f>
        <v>136.22999999999999</v>
      </c>
      <c r="L48" s="12"/>
      <c r="M48" s="12"/>
    </row>
    <row r="49" spans="1:13" ht="15.75" customHeight="1" x14ac:dyDescent="0.25">
      <c r="A49" s="7" t="str">
        <f>LEFT(Table1[[#This Row],[Date]],4)</f>
        <v>1998</v>
      </c>
      <c r="B49" s="7" t="str">
        <f>RIGHT(Table1[[#This Row],[Date]],2)</f>
        <v>09</v>
      </c>
      <c r="C49" s="8" t="str">
        <f>'Raw Data'!A46</f>
        <v>1998-09</v>
      </c>
      <c r="D49" s="7">
        <f>Table1[[#This Row],[Monthly Precipitation Rate (Millimeters per Day)]]*30</f>
        <v>23.85</v>
      </c>
      <c r="E49" s="7">
        <f>'Raw Data'!C46</f>
        <v>18.672999999999998</v>
      </c>
      <c r="F49" s="7">
        <f>'Raw Data'!B46</f>
        <v>0.79500000000000004</v>
      </c>
      <c r="G49" s="7">
        <f>'Raw Data'!D46</f>
        <v>-28.701000000000001</v>
      </c>
      <c r="H49" s="7">
        <f>'Raw Data'!E46</f>
        <v>136.22999999999999</v>
      </c>
      <c r="L49" s="12"/>
      <c r="M49" s="12"/>
    </row>
    <row r="50" spans="1:13" ht="15.75" customHeight="1" x14ac:dyDescent="0.25">
      <c r="A50" s="7" t="str">
        <f>LEFT(Table1[[#This Row],[Date]],4)</f>
        <v>1998</v>
      </c>
      <c r="B50" s="7" t="str">
        <f>RIGHT(Table1[[#This Row],[Date]],2)</f>
        <v>10</v>
      </c>
      <c r="C50" s="11" t="str">
        <f>'Raw Data'!A47</f>
        <v>1998-10</v>
      </c>
      <c r="D50" s="7">
        <f>Table1[[#This Row],[Monthly Precipitation Rate (Millimeters per Day)]]*31</f>
        <v>17.887</v>
      </c>
      <c r="E50" s="7">
        <f>'Raw Data'!C47</f>
        <v>21.952999999999999</v>
      </c>
      <c r="F50" s="7">
        <f>'Raw Data'!B47</f>
        <v>0.57699999999999996</v>
      </c>
      <c r="G50" s="7">
        <f>'Raw Data'!D47</f>
        <v>-28.701000000000001</v>
      </c>
      <c r="H50" s="7">
        <f>'Raw Data'!E47</f>
        <v>136.22999999999999</v>
      </c>
      <c r="L50" s="12"/>
      <c r="M50" s="12"/>
    </row>
    <row r="51" spans="1:13" ht="15.75" customHeight="1" x14ac:dyDescent="0.25">
      <c r="A51" s="7" t="str">
        <f>LEFT(Table1[[#This Row],[Date]],4)</f>
        <v>1998</v>
      </c>
      <c r="B51" s="7" t="str">
        <f>RIGHT(Table1[[#This Row],[Date]],2)</f>
        <v>11</v>
      </c>
      <c r="C51" s="11" t="str">
        <f>'Raw Data'!A48</f>
        <v>1998-11</v>
      </c>
      <c r="D51" s="7">
        <f>Table1[[#This Row],[Monthly Precipitation Rate (Millimeters per Day)]]*30</f>
        <v>28.68</v>
      </c>
      <c r="E51" s="7">
        <f>'Raw Data'!C48</f>
        <v>25.231000000000002</v>
      </c>
      <c r="F51" s="7">
        <f>'Raw Data'!B48</f>
        <v>0.95599999999999996</v>
      </c>
      <c r="G51" s="7">
        <f>'Raw Data'!D48</f>
        <v>-28.701000000000001</v>
      </c>
      <c r="H51" s="7">
        <f>'Raw Data'!E48</f>
        <v>136.22999999999999</v>
      </c>
      <c r="L51" s="12"/>
      <c r="M51" s="12"/>
    </row>
    <row r="52" spans="1:13" ht="15.75" customHeight="1" x14ac:dyDescent="0.25">
      <c r="A52" s="7" t="str">
        <f>LEFT(Table1[[#This Row],[Date]],4)</f>
        <v>1998</v>
      </c>
      <c r="B52" s="7" t="str">
        <f>RIGHT(Table1[[#This Row],[Date]],2)</f>
        <v>12</v>
      </c>
      <c r="C52" s="11" t="str">
        <f>'Raw Data'!A49</f>
        <v>1998-12</v>
      </c>
      <c r="D52" s="7">
        <f>Table1[[#This Row],[Monthly Precipitation Rate (Millimeters per Day)]]*31</f>
        <v>7.7190000000000003</v>
      </c>
      <c r="E52" s="7">
        <f>'Raw Data'!C49</f>
        <v>29.1</v>
      </c>
      <c r="F52" s="7">
        <f>'Raw Data'!B49</f>
        <v>0.249</v>
      </c>
      <c r="G52" s="7">
        <f>'Raw Data'!D49</f>
        <v>-28.701000000000001</v>
      </c>
      <c r="H52" s="7">
        <f>'Raw Data'!E49</f>
        <v>136.22999999999999</v>
      </c>
      <c r="L52" s="12"/>
      <c r="M52" s="12"/>
    </row>
    <row r="53" spans="1:13" ht="60" x14ac:dyDescent="0.25">
      <c r="A53" s="7" t="s">
        <v>5</v>
      </c>
      <c r="B53" s="7" t="s">
        <v>6</v>
      </c>
      <c r="C53" s="7" t="s">
        <v>0</v>
      </c>
      <c r="D53" s="21" t="s">
        <v>381</v>
      </c>
      <c r="E53" s="22" t="s">
        <v>380</v>
      </c>
      <c r="F53" s="7" t="s">
        <v>1</v>
      </c>
      <c r="G53" s="7" t="s">
        <v>3</v>
      </c>
      <c r="H53" s="7" t="s">
        <v>4</v>
      </c>
      <c r="L53" s="12"/>
      <c r="M53" s="12"/>
    </row>
    <row r="54" spans="1:13" ht="15.75" customHeight="1" x14ac:dyDescent="0.25">
      <c r="A54" s="7" t="str">
        <f>LEFT(Table1[[#This Row],[Date]],4)</f>
        <v>1999</v>
      </c>
      <c r="B54" s="7" t="str">
        <f>RIGHT(Table1[[#This Row],[Date]],2)</f>
        <v>01</v>
      </c>
      <c r="C54" s="8" t="str">
        <f>'Raw Data'!A50</f>
        <v>1999-01</v>
      </c>
      <c r="D54" s="7">
        <f>Table1[[#This Row],[Monthly Precipitation Rate (Millimeters per Day)]]*31</f>
        <v>3.41</v>
      </c>
      <c r="E54" s="7">
        <f>'Raw Data'!C50</f>
        <v>33.61</v>
      </c>
      <c r="F54" s="7">
        <f>'Raw Data'!B50</f>
        <v>0.11</v>
      </c>
      <c r="G54" s="7">
        <f>'Raw Data'!D50</f>
        <v>-28.701000000000001</v>
      </c>
      <c r="H54" s="7">
        <f>'Raw Data'!E50</f>
        <v>136.22999999999999</v>
      </c>
      <c r="L54" s="12"/>
      <c r="M54" s="12"/>
    </row>
    <row r="55" spans="1:13" ht="15.75" customHeight="1" x14ac:dyDescent="0.25">
      <c r="A55" s="7" t="str">
        <f>LEFT(Table1[[#This Row],[Date]],4)</f>
        <v>1999</v>
      </c>
      <c r="B55" s="7" t="str">
        <f>RIGHT(Table1[[#This Row],[Date]],2)</f>
        <v>02</v>
      </c>
      <c r="C55" s="8" t="str">
        <f>'Raw Data'!A51</f>
        <v>1999-02</v>
      </c>
      <c r="D55">
        <f>IF(OR(AND(MOD(A55,4)=0,MOD(A55,100)&lt;&gt;0), MOD(A55,400)=0),F55* 29,F55*28)</f>
        <v>6.2720000000000002</v>
      </c>
      <c r="E55" s="7">
        <f>'Raw Data'!C51</f>
        <v>29.817</v>
      </c>
      <c r="F55" s="7">
        <f>'Raw Data'!B51</f>
        <v>0.224</v>
      </c>
      <c r="G55" s="7">
        <f>'Raw Data'!D51</f>
        <v>-28.701000000000001</v>
      </c>
      <c r="H55" s="7">
        <f>'Raw Data'!E51</f>
        <v>136.22999999999999</v>
      </c>
      <c r="L55" s="12"/>
      <c r="M55" s="12"/>
    </row>
    <row r="56" spans="1:13" ht="15.75" customHeight="1" x14ac:dyDescent="0.25">
      <c r="A56" s="7" t="str">
        <f>LEFT(Table1[[#This Row],[Date]],4)</f>
        <v>1999</v>
      </c>
      <c r="B56" s="7" t="str">
        <f>RIGHT(Table1[[#This Row],[Date]],2)</f>
        <v>03</v>
      </c>
      <c r="C56" s="8" t="str">
        <f>'Raw Data'!A52</f>
        <v>1999-03</v>
      </c>
      <c r="D56" s="7">
        <f>Table1[[#This Row],[Monthly Precipitation Rate (Millimeters per Day)]]*31</f>
        <v>18.817</v>
      </c>
      <c r="E56" s="7">
        <f>'Raw Data'!C52</f>
        <v>28.503</v>
      </c>
      <c r="F56" s="7">
        <f>'Raw Data'!B52</f>
        <v>0.60699999999999998</v>
      </c>
      <c r="G56" s="7">
        <f>'Raw Data'!D52</f>
        <v>-28.701000000000001</v>
      </c>
      <c r="H56" s="7">
        <f>'Raw Data'!E52</f>
        <v>136.22999999999999</v>
      </c>
      <c r="L56" s="12"/>
      <c r="M56" s="12"/>
    </row>
    <row r="57" spans="1:13" ht="15.75" customHeight="1" x14ac:dyDescent="0.25">
      <c r="A57" s="7" t="str">
        <f>LEFT(Table1[[#This Row],[Date]],4)</f>
        <v>1999</v>
      </c>
      <c r="B57" s="7" t="str">
        <f>RIGHT(Table1[[#This Row],[Date]],2)</f>
        <v>04</v>
      </c>
      <c r="C57" s="8" t="str">
        <f>'Raw Data'!A53</f>
        <v>1999-04</v>
      </c>
      <c r="D57" s="7">
        <f>Table1[[#This Row],[Monthly Precipitation Rate (Millimeters per Day)]]*30</f>
        <v>1.1099999999999999</v>
      </c>
      <c r="E57" s="7">
        <f>'Raw Data'!C53</f>
        <v>19.702000000000002</v>
      </c>
      <c r="F57" s="7">
        <f>'Raw Data'!B53</f>
        <v>3.6999999999999998E-2</v>
      </c>
      <c r="G57" s="7">
        <f>'Raw Data'!D53</f>
        <v>-28.701000000000001</v>
      </c>
      <c r="H57" s="7">
        <f>'Raw Data'!E53</f>
        <v>136.22999999999999</v>
      </c>
      <c r="L57" s="12"/>
      <c r="M57" s="12"/>
    </row>
    <row r="58" spans="1:13" ht="15.75" customHeight="1" x14ac:dyDescent="0.25">
      <c r="A58" s="7" t="str">
        <f>LEFT(Table1[[#This Row],[Date]],4)</f>
        <v>1999</v>
      </c>
      <c r="B58" s="7" t="str">
        <f>RIGHT(Table1[[#This Row],[Date]],2)</f>
        <v>05</v>
      </c>
      <c r="C58" s="8" t="str">
        <f>'Raw Data'!A54</f>
        <v>1999-05</v>
      </c>
      <c r="D58" s="7">
        <f>Table1[[#This Row],[Monthly Precipitation Rate (Millimeters per Day)]]*31</f>
        <v>2.7589999999999999</v>
      </c>
      <c r="E58" s="7">
        <f>'Raw Data'!C54</f>
        <v>18.093</v>
      </c>
      <c r="F58" s="7">
        <f>'Raw Data'!B54</f>
        <v>8.8999999999999996E-2</v>
      </c>
      <c r="G58" s="7">
        <f>'Raw Data'!D54</f>
        <v>-28.701000000000001</v>
      </c>
      <c r="H58" s="7">
        <f>'Raw Data'!E54</f>
        <v>136.22999999999999</v>
      </c>
      <c r="L58" s="12"/>
      <c r="M58" s="12"/>
    </row>
    <row r="59" spans="1:13" ht="15.75" customHeight="1" x14ac:dyDescent="0.25">
      <c r="A59" s="7" t="str">
        <f>LEFT(Table1[[#This Row],[Date]],4)</f>
        <v>1999</v>
      </c>
      <c r="B59" s="7" t="str">
        <f>RIGHT(Table1[[#This Row],[Date]],2)</f>
        <v>06</v>
      </c>
      <c r="C59" s="8" t="str">
        <f>'Raw Data'!A55</f>
        <v>1999-06</v>
      </c>
      <c r="D59" s="7">
        <f>Table1[[#This Row],[Monthly Precipitation Rate (Millimeters per Day)]]*30</f>
        <v>4.26</v>
      </c>
      <c r="E59" s="7">
        <f>'Raw Data'!C55</f>
        <v>12.811999999999999</v>
      </c>
      <c r="F59" s="7">
        <f>'Raw Data'!B55</f>
        <v>0.14199999999999999</v>
      </c>
      <c r="G59" s="7">
        <f>'Raw Data'!D55</f>
        <v>-28.701000000000001</v>
      </c>
      <c r="H59" s="7">
        <f>'Raw Data'!E55</f>
        <v>136.22999999999999</v>
      </c>
      <c r="L59" s="12"/>
      <c r="M59" s="12"/>
    </row>
    <row r="60" spans="1:13" ht="15.75" customHeight="1" x14ac:dyDescent="0.25">
      <c r="A60" s="7" t="str">
        <f>LEFT(Table1[[#This Row],[Date]],4)</f>
        <v>1999</v>
      </c>
      <c r="B60" s="7" t="str">
        <f>RIGHT(Table1[[#This Row],[Date]],2)</f>
        <v>07</v>
      </c>
      <c r="C60" s="8" t="str">
        <f>'Raw Data'!A56</f>
        <v>1999-07</v>
      </c>
      <c r="D60" s="7">
        <f>Table1[[#This Row],[Monthly Precipitation Rate (Millimeters per Day)]]*31</f>
        <v>0.99199999999999999</v>
      </c>
      <c r="E60" s="7">
        <f>'Raw Data'!C56</f>
        <v>12.629</v>
      </c>
      <c r="F60" s="7">
        <f>'Raw Data'!B56</f>
        <v>3.2000000000000001E-2</v>
      </c>
      <c r="G60" s="7">
        <f>'Raw Data'!D56</f>
        <v>-28.701000000000001</v>
      </c>
      <c r="H60" s="7">
        <f>'Raw Data'!E56</f>
        <v>136.22999999999999</v>
      </c>
      <c r="L60" s="12"/>
      <c r="M60" s="12"/>
    </row>
    <row r="61" spans="1:13" ht="15.75" customHeight="1" x14ac:dyDescent="0.25">
      <c r="A61" s="7" t="str">
        <f>LEFT(Table1[[#This Row],[Date]],4)</f>
        <v>1999</v>
      </c>
      <c r="B61" s="7" t="str">
        <f>RIGHT(Table1[[#This Row],[Date]],2)</f>
        <v>08</v>
      </c>
      <c r="C61" s="8" t="str">
        <f>'Raw Data'!A57</f>
        <v>1999-08</v>
      </c>
      <c r="D61" s="7">
        <f>Table1[[#This Row],[Monthly Precipitation Rate (Millimeters per Day)]]*31</f>
        <v>6.2</v>
      </c>
      <c r="E61" s="7">
        <f>'Raw Data'!C57</f>
        <v>15.074999999999999</v>
      </c>
      <c r="F61" s="7">
        <f>'Raw Data'!B57</f>
        <v>0.2</v>
      </c>
      <c r="G61" s="7">
        <f>'Raw Data'!D57</f>
        <v>-28.701000000000001</v>
      </c>
      <c r="H61" s="7">
        <f>'Raw Data'!E57</f>
        <v>136.22999999999999</v>
      </c>
      <c r="L61" s="12"/>
      <c r="M61" s="12"/>
    </row>
    <row r="62" spans="1:13" ht="15.75" customHeight="1" x14ac:dyDescent="0.25">
      <c r="A62" s="7" t="str">
        <f>LEFT(Table1[[#This Row],[Date]],4)</f>
        <v>1999</v>
      </c>
      <c r="B62" s="7" t="str">
        <f>RIGHT(Table1[[#This Row],[Date]],2)</f>
        <v>09</v>
      </c>
      <c r="C62" s="8" t="str">
        <f>'Raw Data'!A58</f>
        <v>1999-09</v>
      </c>
      <c r="D62" s="7">
        <f>Table1[[#This Row],[Monthly Precipitation Rate (Millimeters per Day)]]*30</f>
        <v>7.74</v>
      </c>
      <c r="E62" s="7">
        <f>'Raw Data'!C58</f>
        <v>20.818000000000001</v>
      </c>
      <c r="F62" s="7">
        <f>'Raw Data'!B58</f>
        <v>0.25800000000000001</v>
      </c>
      <c r="G62" s="7">
        <f>'Raw Data'!D58</f>
        <v>-28.701000000000001</v>
      </c>
      <c r="H62" s="7">
        <f>'Raw Data'!E58</f>
        <v>136.22999999999999</v>
      </c>
      <c r="L62" s="12"/>
      <c r="M62" s="12"/>
    </row>
    <row r="63" spans="1:13" ht="15.75" customHeight="1" x14ac:dyDescent="0.25">
      <c r="A63" s="7" t="str">
        <f>LEFT(Table1[[#This Row],[Date]],4)</f>
        <v>1999</v>
      </c>
      <c r="B63" s="7" t="str">
        <f>RIGHT(Table1[[#This Row],[Date]],2)</f>
        <v>10</v>
      </c>
      <c r="C63" s="11" t="str">
        <f>'Raw Data'!A59</f>
        <v>1999-10</v>
      </c>
      <c r="D63" s="7">
        <f>Table1[[#This Row],[Monthly Precipitation Rate (Millimeters per Day)]]*31</f>
        <v>26.722000000000001</v>
      </c>
      <c r="E63" s="7">
        <f>'Raw Data'!C59</f>
        <v>22.623999999999999</v>
      </c>
      <c r="F63" s="7">
        <f>'Raw Data'!B59</f>
        <v>0.86199999999999999</v>
      </c>
      <c r="G63" s="7">
        <f>'Raw Data'!D59</f>
        <v>-28.701000000000001</v>
      </c>
      <c r="H63" s="7">
        <f>'Raw Data'!E59</f>
        <v>136.22999999999999</v>
      </c>
      <c r="L63" s="12"/>
      <c r="M63" s="12"/>
    </row>
    <row r="64" spans="1:13" ht="15.75" customHeight="1" x14ac:dyDescent="0.25">
      <c r="A64" s="7" t="str">
        <f>LEFT(Table1[[#This Row],[Date]],4)</f>
        <v>1999</v>
      </c>
      <c r="B64" s="7" t="str">
        <f>RIGHT(Table1[[#This Row],[Date]],2)</f>
        <v>11</v>
      </c>
      <c r="C64" s="11" t="str">
        <f>'Raw Data'!A60</f>
        <v>1999-11</v>
      </c>
      <c r="D64" s="7">
        <f>Table1[[#This Row],[Monthly Precipitation Rate (Millimeters per Day)]]*30</f>
        <v>12.239999999999998</v>
      </c>
      <c r="E64" s="7">
        <f>'Raw Data'!C60</f>
        <v>23.859000000000002</v>
      </c>
      <c r="F64" s="7">
        <f>'Raw Data'!B60</f>
        <v>0.40799999999999997</v>
      </c>
      <c r="G64" s="7">
        <f>'Raw Data'!D60</f>
        <v>-28.701000000000001</v>
      </c>
      <c r="H64" s="7">
        <f>'Raw Data'!E60</f>
        <v>136.22999999999999</v>
      </c>
      <c r="L64" s="12"/>
      <c r="M64" s="12"/>
    </row>
    <row r="65" spans="1:16" ht="15.75" customHeight="1" x14ac:dyDescent="0.25">
      <c r="A65" s="7" t="str">
        <f>LEFT(Table1[[#This Row],[Date]],4)</f>
        <v>1999</v>
      </c>
      <c r="B65" s="7" t="str">
        <f>RIGHT(Table1[[#This Row],[Date]],2)</f>
        <v>12</v>
      </c>
      <c r="C65" s="11" t="str">
        <f>'Raw Data'!A61</f>
        <v>1999-12</v>
      </c>
      <c r="D65" s="7">
        <f>Table1[[#This Row],[Monthly Precipitation Rate (Millimeters per Day)]]*31</f>
        <v>31.558</v>
      </c>
      <c r="E65" s="7">
        <f>'Raw Data'!C61</f>
        <v>26.856999999999999</v>
      </c>
      <c r="F65" s="7">
        <f>'Raw Data'!B61</f>
        <v>1.018</v>
      </c>
      <c r="G65" s="7">
        <f>'Raw Data'!D61</f>
        <v>-28.701000000000001</v>
      </c>
      <c r="H65" s="7">
        <f>'Raw Data'!E61</f>
        <v>136.22999999999999</v>
      </c>
      <c r="L65" s="12"/>
      <c r="M65" s="12"/>
    </row>
    <row r="66" spans="1:16" ht="60" x14ac:dyDescent="0.25">
      <c r="A66" s="13" t="s">
        <v>5</v>
      </c>
      <c r="B66" s="14" t="s">
        <v>6</v>
      </c>
      <c r="C66" s="7" t="s">
        <v>0</v>
      </c>
      <c r="D66" s="21" t="s">
        <v>381</v>
      </c>
      <c r="E66" s="22" t="s">
        <v>380</v>
      </c>
      <c r="F66" s="14" t="s">
        <v>1</v>
      </c>
      <c r="G66" s="14" t="s">
        <v>3</v>
      </c>
      <c r="H66" s="15" t="s">
        <v>4</v>
      </c>
      <c r="I66" s="16"/>
      <c r="J66" s="16"/>
      <c r="K66" s="16"/>
      <c r="L66" s="16"/>
      <c r="M66" s="16"/>
      <c r="N66" s="16"/>
      <c r="O66" s="16"/>
      <c r="P66" s="16"/>
    </row>
    <row r="67" spans="1:16" ht="15.75" customHeight="1" x14ac:dyDescent="0.25">
      <c r="A67" s="7" t="str">
        <f>LEFT(Table1[[#This Row],[Date]],4)</f>
        <v>2000</v>
      </c>
      <c r="B67" s="7" t="str">
        <f>RIGHT(Table1[[#This Row],[Date]],2)</f>
        <v>01</v>
      </c>
      <c r="C67" s="8" t="str">
        <f>'Raw Data'!A62</f>
        <v>2000-01</v>
      </c>
      <c r="D67" s="7">
        <f>Table1[[#This Row],[Monthly Precipitation Rate (Millimeters per Day)]]*31</f>
        <v>4.1539999999999999</v>
      </c>
      <c r="E67" s="7">
        <f>'Raw Data'!C62</f>
        <v>29.253</v>
      </c>
      <c r="F67" s="7">
        <f>'Raw Data'!B62</f>
        <v>0.13400000000000001</v>
      </c>
      <c r="G67" s="7">
        <f>'Raw Data'!D62</f>
        <v>-28.701000000000001</v>
      </c>
      <c r="H67" s="7">
        <f>'Raw Data'!E62</f>
        <v>136.22999999999999</v>
      </c>
      <c r="L67" s="12"/>
      <c r="M67" s="12"/>
    </row>
    <row r="68" spans="1:16" ht="15.75" customHeight="1" x14ac:dyDescent="0.25">
      <c r="A68" s="7" t="str">
        <f>LEFT(Table1[[#This Row],[Date]],4)</f>
        <v>2000</v>
      </c>
      <c r="B68" s="7" t="str">
        <f>RIGHT(Table1[[#This Row],[Date]],2)</f>
        <v>02</v>
      </c>
      <c r="C68" s="8" t="str">
        <f>'Raw Data'!A63</f>
        <v>2000-02</v>
      </c>
      <c r="D68">
        <f>IF(OR(AND(MOD(A68,4)=0,MOD(A68,100)&lt;&gt;0), MOD(A68,400)=0),F68* 29,F68*28)</f>
        <v>86.912999999999997</v>
      </c>
      <c r="E68" s="7">
        <f>'Raw Data'!C63</f>
        <v>29.254000000000001</v>
      </c>
      <c r="F68" s="7">
        <f>'Raw Data'!B63</f>
        <v>2.9969999999999999</v>
      </c>
      <c r="G68" s="7">
        <f>'Raw Data'!D63</f>
        <v>-28.701000000000001</v>
      </c>
      <c r="H68" s="7">
        <f>'Raw Data'!E63</f>
        <v>136.22999999999999</v>
      </c>
      <c r="L68" s="12"/>
      <c r="M68" s="12"/>
    </row>
    <row r="69" spans="1:16" ht="15.75" customHeight="1" x14ac:dyDescent="0.25">
      <c r="A69" s="7" t="str">
        <f>LEFT(Table1[[#This Row],[Date]],4)</f>
        <v>2000</v>
      </c>
      <c r="B69" s="7" t="str">
        <f>RIGHT(Table1[[#This Row],[Date]],2)</f>
        <v>03</v>
      </c>
      <c r="C69" s="8" t="str">
        <f>'Raw Data'!A64</f>
        <v>2000-03</v>
      </c>
      <c r="D69" s="7">
        <f>Table1[[#This Row],[Monthly Precipitation Rate (Millimeters per Day)]]*31</f>
        <v>5.3629999999999995</v>
      </c>
      <c r="E69" s="7">
        <f>'Raw Data'!C64</f>
        <v>26.658999999999999</v>
      </c>
      <c r="F69" s="7">
        <f>'Raw Data'!B64</f>
        <v>0.17299999999999999</v>
      </c>
      <c r="G69" s="7">
        <f>'Raw Data'!D64</f>
        <v>-28.701000000000001</v>
      </c>
      <c r="H69" s="7">
        <f>'Raw Data'!E64</f>
        <v>136.22999999999999</v>
      </c>
      <c r="L69" s="12"/>
      <c r="M69" s="12"/>
    </row>
    <row r="70" spans="1:16" ht="15.75" customHeight="1" x14ac:dyDescent="0.25">
      <c r="A70" s="7" t="str">
        <f>LEFT(Table1[[#This Row],[Date]],4)</f>
        <v>2000</v>
      </c>
      <c r="B70" s="7" t="str">
        <f>RIGHT(Table1[[#This Row],[Date]],2)</f>
        <v>04</v>
      </c>
      <c r="C70" s="8" t="str">
        <f>'Raw Data'!A65</f>
        <v>2000-04</v>
      </c>
      <c r="D70" s="7">
        <f>Table1[[#This Row],[Monthly Precipitation Rate (Millimeters per Day)]]*30</f>
        <v>51.18</v>
      </c>
      <c r="E70" s="7">
        <f>'Raw Data'!C65</f>
        <v>20.995000000000001</v>
      </c>
      <c r="F70" s="7">
        <f>'Raw Data'!B65</f>
        <v>1.706</v>
      </c>
      <c r="G70" s="7">
        <f>'Raw Data'!D65</f>
        <v>-28.701000000000001</v>
      </c>
      <c r="H70" s="7">
        <f>'Raw Data'!E65</f>
        <v>136.22999999999999</v>
      </c>
      <c r="L70" s="12"/>
      <c r="M70" s="12"/>
    </row>
    <row r="71" spans="1:16" ht="15.75" customHeight="1" x14ac:dyDescent="0.25">
      <c r="A71" s="7" t="str">
        <f>LEFT(Table1[[#This Row],[Date]],4)</f>
        <v>2000</v>
      </c>
      <c r="B71" s="7" t="str">
        <f>RIGHT(Table1[[#This Row],[Date]],2)</f>
        <v>05</v>
      </c>
      <c r="C71" s="8" t="str">
        <f>'Raw Data'!A66</f>
        <v>2000-05</v>
      </c>
      <c r="D71" s="7">
        <f>Table1[[#This Row],[Monthly Precipitation Rate (Millimeters per Day)]]*31</f>
        <v>12.4</v>
      </c>
      <c r="E71" s="7">
        <f>'Raw Data'!C66</f>
        <v>14.218999999999999</v>
      </c>
      <c r="F71" s="7">
        <f>'Raw Data'!B66</f>
        <v>0.4</v>
      </c>
      <c r="G71" s="7">
        <f>'Raw Data'!D66</f>
        <v>-28.701000000000001</v>
      </c>
      <c r="H71" s="7">
        <f>'Raw Data'!E66</f>
        <v>136.22999999999999</v>
      </c>
      <c r="L71" s="12"/>
      <c r="M71" s="12"/>
    </row>
    <row r="72" spans="1:16" ht="15.75" customHeight="1" x14ac:dyDescent="0.25">
      <c r="A72" s="7" t="str">
        <f>LEFT(Table1[[#This Row],[Date]],4)</f>
        <v>2000</v>
      </c>
      <c r="B72" s="7" t="str">
        <f>RIGHT(Table1[[#This Row],[Date]],2)</f>
        <v>06</v>
      </c>
      <c r="C72" s="8" t="str">
        <f>'Raw Data'!A67</f>
        <v>2000-06</v>
      </c>
      <c r="D72" s="7">
        <f>Table1[[#This Row],[Monthly Precipitation Rate (Millimeters per Day)]]*30</f>
        <v>3.5999999999999996</v>
      </c>
      <c r="E72" s="7">
        <f>'Raw Data'!C67</f>
        <v>11.909000000000001</v>
      </c>
      <c r="F72" s="7">
        <f>'Raw Data'!B67</f>
        <v>0.12</v>
      </c>
      <c r="G72" s="7">
        <f>'Raw Data'!D67</f>
        <v>-28.701000000000001</v>
      </c>
      <c r="H72" s="7">
        <f>'Raw Data'!E67</f>
        <v>136.22999999999999</v>
      </c>
      <c r="L72" s="12"/>
      <c r="M72" s="12"/>
    </row>
    <row r="73" spans="1:16" ht="15.75" customHeight="1" x14ac:dyDescent="0.25">
      <c r="A73" s="7" t="str">
        <f>LEFT(Table1[[#This Row],[Date]],4)</f>
        <v>2000</v>
      </c>
      <c r="B73" s="7" t="str">
        <f>RIGHT(Table1[[#This Row],[Date]],2)</f>
        <v>07</v>
      </c>
      <c r="C73" s="8" t="str">
        <f>'Raw Data'!A68</f>
        <v>2000-07</v>
      </c>
      <c r="D73" s="7">
        <f>Table1[[#This Row],[Monthly Precipitation Rate (Millimeters per Day)]]*31</f>
        <v>4.8049999999999997</v>
      </c>
      <c r="E73" s="7">
        <f>'Raw Data'!C68</f>
        <v>12.944000000000001</v>
      </c>
      <c r="F73" s="7">
        <f>'Raw Data'!B68</f>
        <v>0.155</v>
      </c>
      <c r="G73" s="7">
        <f>'Raw Data'!D68</f>
        <v>-28.701000000000001</v>
      </c>
      <c r="H73" s="7">
        <f>'Raw Data'!E68</f>
        <v>136.22999999999999</v>
      </c>
      <c r="L73" s="12"/>
      <c r="M73" s="12"/>
    </row>
    <row r="74" spans="1:16" ht="15.75" customHeight="1" x14ac:dyDescent="0.25">
      <c r="A74" s="7" t="str">
        <f>LEFT(Table1[[#This Row],[Date]],4)</f>
        <v>2000</v>
      </c>
      <c r="B74" s="7" t="str">
        <f>RIGHT(Table1[[#This Row],[Date]],2)</f>
        <v>08</v>
      </c>
      <c r="C74" s="8" t="str">
        <f>'Raw Data'!A69</f>
        <v>2000-08</v>
      </c>
      <c r="D74" s="7">
        <f>Table1[[#This Row],[Monthly Precipitation Rate (Millimeters per Day)]]*31</f>
        <v>6.7889999999999997</v>
      </c>
      <c r="E74" s="7">
        <f>'Raw Data'!C69</f>
        <v>14.43</v>
      </c>
      <c r="F74" s="7">
        <f>'Raw Data'!B69</f>
        <v>0.219</v>
      </c>
      <c r="G74" s="7">
        <f>'Raw Data'!D69</f>
        <v>-28.701000000000001</v>
      </c>
      <c r="H74" s="7">
        <f>'Raw Data'!E69</f>
        <v>136.22999999999999</v>
      </c>
      <c r="L74" s="12"/>
      <c r="M74" s="12"/>
    </row>
    <row r="75" spans="1:16" ht="15.75" customHeight="1" x14ac:dyDescent="0.25">
      <c r="A75" s="7" t="str">
        <f>LEFT(Table1[[#This Row],[Date]],4)</f>
        <v>2000</v>
      </c>
      <c r="B75" s="7" t="str">
        <f>RIGHT(Table1[[#This Row],[Date]],2)</f>
        <v>09</v>
      </c>
      <c r="C75" s="8" t="str">
        <f>'Raw Data'!A70</f>
        <v>2000-09</v>
      </c>
      <c r="D75" s="7">
        <f>Table1[[#This Row],[Monthly Precipitation Rate (Millimeters per Day)]]*30</f>
        <v>6.2399999999999993</v>
      </c>
      <c r="E75" s="7">
        <f>'Raw Data'!C70</f>
        <v>21.263999999999999</v>
      </c>
      <c r="F75" s="7">
        <f>'Raw Data'!B70</f>
        <v>0.20799999999999999</v>
      </c>
      <c r="G75" s="7">
        <f>'Raw Data'!D70</f>
        <v>-28.701000000000001</v>
      </c>
      <c r="H75" s="7">
        <f>'Raw Data'!E70</f>
        <v>136.22999999999999</v>
      </c>
      <c r="L75" s="12"/>
      <c r="M75" s="12"/>
    </row>
    <row r="76" spans="1:16" ht="15.75" customHeight="1" x14ac:dyDescent="0.25">
      <c r="A76" s="7" t="str">
        <f>LEFT(Table1[[#This Row],[Date]],4)</f>
        <v>2000</v>
      </c>
      <c r="B76" s="7" t="str">
        <f>RIGHT(Table1[[#This Row],[Date]],2)</f>
        <v>10</v>
      </c>
      <c r="C76" s="11" t="str">
        <f>'Raw Data'!A71</f>
        <v>2000-10</v>
      </c>
      <c r="D76" s="7">
        <f>Table1[[#This Row],[Monthly Precipitation Rate (Millimeters per Day)]]*31</f>
        <v>13.733000000000001</v>
      </c>
      <c r="E76" s="7">
        <f>'Raw Data'!C71</f>
        <v>21.495999999999999</v>
      </c>
      <c r="F76" s="7">
        <f>'Raw Data'!B71</f>
        <v>0.443</v>
      </c>
      <c r="G76" s="7">
        <f>'Raw Data'!D71</f>
        <v>-28.701000000000001</v>
      </c>
      <c r="H76" s="7">
        <f>'Raw Data'!E71</f>
        <v>136.22999999999999</v>
      </c>
      <c r="L76" s="12"/>
      <c r="M76" s="12"/>
    </row>
    <row r="77" spans="1:16" ht="15.75" customHeight="1" x14ac:dyDescent="0.25">
      <c r="A77" s="7" t="str">
        <f>LEFT(Table1[[#This Row],[Date]],4)</f>
        <v>2000</v>
      </c>
      <c r="B77" s="7" t="str">
        <f>RIGHT(Table1[[#This Row],[Date]],2)</f>
        <v>11</v>
      </c>
      <c r="C77" s="11" t="str">
        <f>'Raw Data'!A72</f>
        <v>2000-11</v>
      </c>
      <c r="D77" s="7">
        <f>Table1[[#This Row],[Monthly Precipitation Rate (Millimeters per Day)]]*30</f>
        <v>30.18</v>
      </c>
      <c r="E77" s="7">
        <f>'Raw Data'!C72</f>
        <v>27.759</v>
      </c>
      <c r="F77" s="7">
        <f>'Raw Data'!B72</f>
        <v>1.006</v>
      </c>
      <c r="G77" s="7">
        <f>'Raw Data'!D72</f>
        <v>-28.701000000000001</v>
      </c>
      <c r="H77" s="7">
        <f>'Raw Data'!E72</f>
        <v>136.22999999999999</v>
      </c>
      <c r="L77" s="12"/>
      <c r="M77" s="12"/>
    </row>
    <row r="78" spans="1:16" ht="15.75" customHeight="1" x14ac:dyDescent="0.25">
      <c r="A78" s="7" t="str">
        <f>LEFT(Table1[[#This Row],[Date]],4)</f>
        <v>2000</v>
      </c>
      <c r="B78" s="7" t="str">
        <f>RIGHT(Table1[[#This Row],[Date]],2)</f>
        <v>12</v>
      </c>
      <c r="C78" s="11" t="str">
        <f>'Raw Data'!A73</f>
        <v>2000-12</v>
      </c>
      <c r="D78" s="7">
        <f>Table1[[#This Row],[Monthly Precipitation Rate (Millimeters per Day)]]*31</f>
        <v>12.586</v>
      </c>
      <c r="E78" s="7">
        <f>'Raw Data'!C73</f>
        <v>30.332000000000001</v>
      </c>
      <c r="F78" s="7">
        <f>'Raw Data'!B73</f>
        <v>0.40600000000000003</v>
      </c>
      <c r="G78" s="7">
        <f>'Raw Data'!D73</f>
        <v>-28.701000000000001</v>
      </c>
      <c r="H78" s="7">
        <f>'Raw Data'!E73</f>
        <v>136.22999999999999</v>
      </c>
      <c r="L78" s="12"/>
      <c r="M78" s="12"/>
    </row>
    <row r="79" spans="1:16" ht="60" x14ac:dyDescent="0.25">
      <c r="A79" s="13" t="s">
        <v>5</v>
      </c>
      <c r="B79" s="14" t="s">
        <v>6</v>
      </c>
      <c r="C79" s="7" t="s">
        <v>0</v>
      </c>
      <c r="D79" s="21" t="s">
        <v>381</v>
      </c>
      <c r="E79" s="22" t="s">
        <v>380</v>
      </c>
      <c r="F79" s="14" t="s">
        <v>1</v>
      </c>
      <c r="G79" s="14" t="s">
        <v>3</v>
      </c>
      <c r="H79" s="15" t="s">
        <v>4</v>
      </c>
      <c r="I79" s="16"/>
      <c r="J79" s="16"/>
      <c r="K79" s="16"/>
      <c r="L79" s="16"/>
      <c r="M79" s="16"/>
      <c r="N79" s="16"/>
      <c r="O79" s="16"/>
      <c r="P79" s="16"/>
    </row>
    <row r="80" spans="1:16" ht="15.75" customHeight="1" x14ac:dyDescent="0.25">
      <c r="A80" s="7" t="str">
        <f>LEFT(Table1[[#This Row],[Date]],4)</f>
        <v>2001</v>
      </c>
      <c r="B80" s="7" t="str">
        <f>RIGHT(Table1[[#This Row],[Date]],2)</f>
        <v>01</v>
      </c>
      <c r="C80" s="8" t="str">
        <f>'Raw Data'!A74</f>
        <v>2001-01</v>
      </c>
      <c r="D80" s="7">
        <f>Table1[[#This Row],[Monthly Precipitation Rate (Millimeters per Day)]]*31</f>
        <v>12.895999999999999</v>
      </c>
      <c r="E80" s="7">
        <f>'Raw Data'!C74</f>
        <v>34.691000000000003</v>
      </c>
      <c r="F80" s="7">
        <f>'Raw Data'!B74</f>
        <v>0.41599999999999998</v>
      </c>
      <c r="G80" s="7">
        <f>'Raw Data'!D74</f>
        <v>-28.701000000000001</v>
      </c>
      <c r="H80" s="7">
        <f>'Raw Data'!E74</f>
        <v>136.22999999999999</v>
      </c>
      <c r="L80" s="12"/>
      <c r="M80" s="12"/>
    </row>
    <row r="81" spans="1:16" ht="15.75" customHeight="1" x14ac:dyDescent="0.25">
      <c r="A81" s="7" t="str">
        <f>LEFT(Table1[[#This Row],[Date]],4)</f>
        <v>2001</v>
      </c>
      <c r="B81" s="7" t="str">
        <f>RIGHT(Table1[[#This Row],[Date]],2)</f>
        <v>02</v>
      </c>
      <c r="C81" s="8" t="str">
        <f>'Raw Data'!A75</f>
        <v>2001-02</v>
      </c>
      <c r="D81">
        <f>IF(OR(AND(MOD(A81,4)=0,MOD(A81,100)&lt;&gt;0), MOD(A81,400)=0),F81* 29,F81*28)</f>
        <v>10.948</v>
      </c>
      <c r="E81" s="7">
        <f>'Raw Data'!C75</f>
        <v>32.917999999999999</v>
      </c>
      <c r="F81" s="7">
        <f>'Raw Data'!B75</f>
        <v>0.39100000000000001</v>
      </c>
      <c r="G81" s="7">
        <f>'Raw Data'!D75</f>
        <v>-28.701000000000001</v>
      </c>
      <c r="H81" s="7">
        <f>'Raw Data'!E75</f>
        <v>136.22999999999999</v>
      </c>
      <c r="L81" s="12"/>
      <c r="M81" s="12"/>
    </row>
    <row r="82" spans="1:16" ht="15.75" customHeight="1" x14ac:dyDescent="0.25">
      <c r="A82" s="7" t="str">
        <f>LEFT(Table1[[#This Row],[Date]],4)</f>
        <v>2001</v>
      </c>
      <c r="B82" s="7" t="str">
        <f>RIGHT(Table1[[#This Row],[Date]],2)</f>
        <v>03</v>
      </c>
      <c r="C82" s="8" t="str">
        <f>'Raw Data'!A76</f>
        <v>2001-03</v>
      </c>
      <c r="D82" s="7">
        <f>Table1[[#This Row],[Monthly Precipitation Rate (Millimeters per Day)]]*31</f>
        <v>13.670999999999999</v>
      </c>
      <c r="E82" s="7">
        <f>'Raw Data'!C76</f>
        <v>25.309000000000001</v>
      </c>
      <c r="F82" s="7">
        <f>'Raw Data'!B76</f>
        <v>0.441</v>
      </c>
      <c r="G82" s="7">
        <f>'Raw Data'!D76</f>
        <v>-28.701000000000001</v>
      </c>
      <c r="H82" s="7">
        <f>'Raw Data'!E76</f>
        <v>136.22999999999999</v>
      </c>
      <c r="L82" s="12"/>
      <c r="M82" s="12"/>
    </row>
    <row r="83" spans="1:16" ht="15.75" customHeight="1" x14ac:dyDescent="0.25">
      <c r="A83" s="7" t="str">
        <f>LEFT(Table1[[#This Row],[Date]],4)</f>
        <v>2001</v>
      </c>
      <c r="B83" s="7" t="str">
        <f>RIGHT(Table1[[#This Row],[Date]],2)</f>
        <v>04</v>
      </c>
      <c r="C83" s="8" t="str">
        <f>'Raw Data'!A77</f>
        <v>2001-04</v>
      </c>
      <c r="D83" s="7">
        <f>Table1[[#This Row],[Monthly Precipitation Rate (Millimeters per Day)]]*30</f>
        <v>3.75</v>
      </c>
      <c r="E83" s="7">
        <f>'Raw Data'!C77</f>
        <v>21.460999999999999</v>
      </c>
      <c r="F83" s="7">
        <f>'Raw Data'!B77</f>
        <v>0.125</v>
      </c>
      <c r="G83" s="7">
        <f>'Raw Data'!D77</f>
        <v>-28.701000000000001</v>
      </c>
      <c r="H83" s="7">
        <f>'Raw Data'!E77</f>
        <v>136.22999999999999</v>
      </c>
      <c r="L83" s="12"/>
      <c r="M83" s="12"/>
    </row>
    <row r="84" spans="1:16" ht="15.75" customHeight="1" x14ac:dyDescent="0.25">
      <c r="A84" s="7" t="str">
        <f>LEFT(Table1[[#This Row],[Date]],4)</f>
        <v>2001</v>
      </c>
      <c r="B84" s="7" t="str">
        <f>RIGHT(Table1[[#This Row],[Date]],2)</f>
        <v>05</v>
      </c>
      <c r="C84" s="8" t="str">
        <f>'Raw Data'!A78</f>
        <v>2001-05</v>
      </c>
      <c r="D84" s="7">
        <f>Table1[[#This Row],[Monthly Precipitation Rate (Millimeters per Day)]]*31</f>
        <v>3.968</v>
      </c>
      <c r="E84" s="7">
        <f>'Raw Data'!C78</f>
        <v>16.388000000000002</v>
      </c>
      <c r="F84" s="7">
        <f>'Raw Data'!B78</f>
        <v>0.128</v>
      </c>
      <c r="G84" s="7">
        <f>'Raw Data'!D78</f>
        <v>-28.701000000000001</v>
      </c>
      <c r="H84" s="7">
        <f>'Raw Data'!E78</f>
        <v>136.22999999999999</v>
      </c>
      <c r="L84" s="12"/>
      <c r="M84" s="12"/>
    </row>
    <row r="85" spans="1:16" ht="15.75" customHeight="1" x14ac:dyDescent="0.25">
      <c r="A85" s="7" t="str">
        <f>LEFT(Table1[[#This Row],[Date]],4)</f>
        <v>2001</v>
      </c>
      <c r="B85" s="7" t="str">
        <f>RIGHT(Table1[[#This Row],[Date]],2)</f>
        <v>06</v>
      </c>
      <c r="C85" s="8" t="str">
        <f>'Raw Data'!A79</f>
        <v>2001-06</v>
      </c>
      <c r="D85" s="7">
        <f>Table1[[#This Row],[Monthly Precipitation Rate (Millimeters per Day)]]*30</f>
        <v>89.67</v>
      </c>
      <c r="E85" s="7">
        <f>'Raw Data'!C79</f>
        <v>12.035</v>
      </c>
      <c r="F85" s="7">
        <f>'Raw Data'!B79</f>
        <v>2.9889999999999999</v>
      </c>
      <c r="G85" s="7">
        <f>'Raw Data'!D79</f>
        <v>-28.701000000000001</v>
      </c>
      <c r="H85" s="7">
        <f>'Raw Data'!E79</f>
        <v>136.22999999999999</v>
      </c>
      <c r="L85" s="12"/>
      <c r="M85" s="12"/>
    </row>
    <row r="86" spans="1:16" ht="15.75" customHeight="1" x14ac:dyDescent="0.25">
      <c r="A86" s="7" t="str">
        <f>LEFT(Table1[[#This Row],[Date]],4)</f>
        <v>2001</v>
      </c>
      <c r="B86" s="7" t="str">
        <f>RIGHT(Table1[[#This Row],[Date]],2)</f>
        <v>07</v>
      </c>
      <c r="C86" s="8" t="str">
        <f>'Raw Data'!A80</f>
        <v>2001-07</v>
      </c>
      <c r="D86" s="7">
        <f>Table1[[#This Row],[Monthly Precipitation Rate (Millimeters per Day)]]*31</f>
        <v>9.3620000000000001</v>
      </c>
      <c r="E86" s="7">
        <f>'Raw Data'!C80</f>
        <v>11.839</v>
      </c>
      <c r="F86" s="7">
        <f>'Raw Data'!B80</f>
        <v>0.30199999999999999</v>
      </c>
      <c r="G86" s="7">
        <f>'Raw Data'!D80</f>
        <v>-28.701000000000001</v>
      </c>
      <c r="H86" s="7">
        <f>'Raw Data'!E80</f>
        <v>136.22999999999999</v>
      </c>
      <c r="L86" s="12"/>
      <c r="M86" s="12"/>
    </row>
    <row r="87" spans="1:16" ht="15.75" customHeight="1" x14ac:dyDescent="0.25">
      <c r="A87" s="7" t="str">
        <f>LEFT(Table1[[#This Row],[Date]],4)</f>
        <v>2001</v>
      </c>
      <c r="B87" s="7" t="str">
        <f>RIGHT(Table1[[#This Row],[Date]],2)</f>
        <v>08</v>
      </c>
      <c r="C87" s="8" t="str">
        <f>'Raw Data'!A81</f>
        <v>2001-08</v>
      </c>
      <c r="D87" s="7">
        <f>Table1[[#This Row],[Monthly Precipitation Rate (Millimeters per Day)]]*31</f>
        <v>3.3169999999999997</v>
      </c>
      <c r="E87" s="7">
        <f>'Raw Data'!C81</f>
        <v>13.551</v>
      </c>
      <c r="F87" s="7">
        <f>'Raw Data'!B81</f>
        <v>0.107</v>
      </c>
      <c r="G87" s="7">
        <f>'Raw Data'!D81</f>
        <v>-28.701000000000001</v>
      </c>
      <c r="H87" s="7">
        <f>'Raw Data'!E81</f>
        <v>136.22999999999999</v>
      </c>
      <c r="L87" s="12"/>
      <c r="M87" s="12"/>
    </row>
    <row r="88" spans="1:16" ht="15.75" customHeight="1" x14ac:dyDescent="0.25">
      <c r="A88" s="7" t="str">
        <f>LEFT(Table1[[#This Row],[Date]],4)</f>
        <v>2001</v>
      </c>
      <c r="B88" s="7" t="str">
        <f>RIGHT(Table1[[#This Row],[Date]],2)</f>
        <v>09</v>
      </c>
      <c r="C88" s="8" t="str">
        <f>'Raw Data'!A82</f>
        <v>2001-09</v>
      </c>
      <c r="D88" s="7">
        <f>Table1[[#This Row],[Monthly Precipitation Rate (Millimeters per Day)]]*30</f>
        <v>12</v>
      </c>
      <c r="E88" s="7">
        <f>'Raw Data'!C82</f>
        <v>19.207000000000001</v>
      </c>
      <c r="F88" s="7">
        <f>'Raw Data'!B82</f>
        <v>0.4</v>
      </c>
      <c r="G88" s="7">
        <f>'Raw Data'!D82</f>
        <v>-28.701000000000001</v>
      </c>
      <c r="H88" s="7">
        <f>'Raw Data'!E82</f>
        <v>136.22999999999999</v>
      </c>
      <c r="L88" s="12"/>
      <c r="M88" s="12"/>
    </row>
    <row r="89" spans="1:16" ht="15.75" customHeight="1" x14ac:dyDescent="0.25">
      <c r="A89" s="7" t="str">
        <f>LEFT(Table1[[#This Row],[Date]],4)</f>
        <v>2001</v>
      </c>
      <c r="B89" s="7" t="str">
        <f>RIGHT(Table1[[#This Row],[Date]],2)</f>
        <v>10</v>
      </c>
      <c r="C89" s="11" t="str">
        <f>'Raw Data'!A83</f>
        <v>2001-10</v>
      </c>
      <c r="D89" s="7">
        <f>Table1[[#This Row],[Monthly Precipitation Rate (Millimeters per Day)]]*31</f>
        <v>41.695</v>
      </c>
      <c r="E89" s="7">
        <f>'Raw Data'!C83</f>
        <v>19.143999999999998</v>
      </c>
      <c r="F89" s="7">
        <f>'Raw Data'!B83</f>
        <v>1.345</v>
      </c>
      <c r="G89" s="7">
        <f>'Raw Data'!D83</f>
        <v>-28.701000000000001</v>
      </c>
      <c r="H89" s="7">
        <f>'Raw Data'!E83</f>
        <v>136.22999999999999</v>
      </c>
      <c r="L89" s="12"/>
      <c r="M89" s="12"/>
    </row>
    <row r="90" spans="1:16" ht="15.75" customHeight="1" x14ac:dyDescent="0.25">
      <c r="A90" s="7" t="str">
        <f>LEFT(Table1[[#This Row],[Date]],4)</f>
        <v>2001</v>
      </c>
      <c r="B90" s="7" t="str">
        <f>RIGHT(Table1[[#This Row],[Date]],2)</f>
        <v>11</v>
      </c>
      <c r="C90" s="11" t="str">
        <f>'Raw Data'!A84</f>
        <v>2001-11</v>
      </c>
      <c r="D90" s="7">
        <f>Table1[[#This Row],[Monthly Precipitation Rate (Millimeters per Day)]]*30</f>
        <v>12.69</v>
      </c>
      <c r="E90" s="7">
        <f>'Raw Data'!C84</f>
        <v>24.317</v>
      </c>
      <c r="F90" s="7">
        <f>'Raw Data'!B84</f>
        <v>0.42299999999999999</v>
      </c>
      <c r="G90" s="7">
        <f>'Raw Data'!D84</f>
        <v>-28.701000000000001</v>
      </c>
      <c r="H90" s="7">
        <f>'Raw Data'!E84</f>
        <v>136.22999999999999</v>
      </c>
      <c r="L90" s="12"/>
      <c r="M90" s="12"/>
    </row>
    <row r="91" spans="1:16" ht="15.75" customHeight="1" x14ac:dyDescent="0.25">
      <c r="A91" s="7" t="str">
        <f>LEFT(Table1[[#This Row],[Date]],4)</f>
        <v>2001</v>
      </c>
      <c r="B91" s="7" t="str">
        <f>RIGHT(Table1[[#This Row],[Date]],2)</f>
        <v>12</v>
      </c>
      <c r="C91" s="11" t="str">
        <f>'Raw Data'!A85</f>
        <v>2001-12</v>
      </c>
      <c r="D91" s="7">
        <f>Table1[[#This Row],[Monthly Precipitation Rate (Millimeters per Day)]]*31</f>
        <v>65.998999999999995</v>
      </c>
      <c r="E91" s="7">
        <f>'Raw Data'!C85</f>
        <v>26.454000000000001</v>
      </c>
      <c r="F91" s="7">
        <f>'Raw Data'!B85</f>
        <v>2.129</v>
      </c>
      <c r="G91" s="7">
        <f>'Raw Data'!D85</f>
        <v>-28.701000000000001</v>
      </c>
      <c r="H91" s="7">
        <f>'Raw Data'!E85</f>
        <v>136.22999999999999</v>
      </c>
      <c r="L91" s="12"/>
      <c r="M91" s="12"/>
    </row>
    <row r="92" spans="1:16" ht="60" x14ac:dyDescent="0.25">
      <c r="A92" s="13" t="s">
        <v>5</v>
      </c>
      <c r="B92" s="14" t="s">
        <v>6</v>
      </c>
      <c r="C92" s="7" t="s">
        <v>0</v>
      </c>
      <c r="D92" s="21" t="s">
        <v>381</v>
      </c>
      <c r="E92" s="22" t="s">
        <v>380</v>
      </c>
      <c r="F92" s="14" t="s">
        <v>1</v>
      </c>
      <c r="G92" s="14" t="s">
        <v>3</v>
      </c>
      <c r="H92" s="15" t="s">
        <v>4</v>
      </c>
      <c r="I92" s="16"/>
      <c r="J92" s="16"/>
      <c r="K92" s="16"/>
      <c r="L92" s="16"/>
      <c r="M92" s="16"/>
      <c r="N92" s="16"/>
      <c r="O92" s="16"/>
      <c r="P92" s="16"/>
    </row>
    <row r="93" spans="1:16" ht="15.75" customHeight="1" x14ac:dyDescent="0.25">
      <c r="A93" s="7" t="str">
        <f>LEFT(Table1[[#This Row],[Date]],4)</f>
        <v>2002</v>
      </c>
      <c r="B93" s="7" t="str">
        <f>RIGHT(Table1[[#This Row],[Date]],2)</f>
        <v>01</v>
      </c>
      <c r="C93" s="8" t="str">
        <f>'Raw Data'!A86</f>
        <v>2002-01</v>
      </c>
      <c r="D93" s="7">
        <f>Table1[[#This Row],[Monthly Precipitation Rate (Millimeters per Day)]]*31</f>
        <v>3.5960000000000001</v>
      </c>
      <c r="E93" s="7">
        <f>'Raw Data'!C86</f>
        <v>29.62</v>
      </c>
      <c r="F93" s="7">
        <f>'Raw Data'!B86</f>
        <v>0.11600000000000001</v>
      </c>
      <c r="G93" s="7">
        <f>'Raw Data'!D86</f>
        <v>-28.701000000000001</v>
      </c>
      <c r="H93" s="7">
        <f>'Raw Data'!E86</f>
        <v>136.22999999999999</v>
      </c>
      <c r="L93" s="12"/>
      <c r="M93" s="12"/>
    </row>
    <row r="94" spans="1:16" ht="15.75" customHeight="1" x14ac:dyDescent="0.25">
      <c r="A94" s="7" t="str">
        <f>LEFT(Table1[[#This Row],[Date]],4)</f>
        <v>2002</v>
      </c>
      <c r="B94" s="7" t="str">
        <f>RIGHT(Table1[[#This Row],[Date]],2)</f>
        <v>02</v>
      </c>
      <c r="C94" s="8" t="str">
        <f>'Raw Data'!A87</f>
        <v>2002-02</v>
      </c>
      <c r="D94">
        <f>IF(OR(AND(MOD(A94,4)=0,MOD(A94,100)&lt;&gt;0), MOD(A94,400)=0),F94* 29,F94*28)</f>
        <v>41.944000000000003</v>
      </c>
      <c r="E94" s="7">
        <f>'Raw Data'!C87</f>
        <v>26.954999999999998</v>
      </c>
      <c r="F94" s="7">
        <f>'Raw Data'!B87</f>
        <v>1.498</v>
      </c>
      <c r="G94" s="7">
        <f>'Raw Data'!D87</f>
        <v>-28.701000000000001</v>
      </c>
      <c r="H94" s="7">
        <f>'Raw Data'!E87</f>
        <v>136.22999999999999</v>
      </c>
      <c r="L94" s="12"/>
      <c r="M94" s="12"/>
    </row>
    <row r="95" spans="1:16" ht="15.75" customHeight="1" x14ac:dyDescent="0.25">
      <c r="A95" s="7" t="str">
        <f>LEFT(Table1[[#This Row],[Date]],4)</f>
        <v>2002</v>
      </c>
      <c r="B95" s="7" t="str">
        <f>RIGHT(Table1[[#This Row],[Date]],2)</f>
        <v>03</v>
      </c>
      <c r="C95" s="8" t="str">
        <f>'Raw Data'!A88</f>
        <v>2002-03</v>
      </c>
      <c r="D95" s="7">
        <f>Table1[[#This Row],[Monthly Precipitation Rate (Millimeters per Day)]]*31</f>
        <v>0.58899999999999997</v>
      </c>
      <c r="E95" s="7">
        <f>'Raw Data'!C88</f>
        <v>26.109000000000002</v>
      </c>
      <c r="F95" s="7">
        <f>'Raw Data'!B88</f>
        <v>1.9E-2</v>
      </c>
      <c r="G95" s="7">
        <f>'Raw Data'!D88</f>
        <v>-28.701000000000001</v>
      </c>
      <c r="H95" s="7">
        <f>'Raw Data'!E88</f>
        <v>136.22999999999999</v>
      </c>
      <c r="L95" s="12"/>
      <c r="M95" s="12"/>
    </row>
    <row r="96" spans="1:16" ht="15.75" customHeight="1" x14ac:dyDescent="0.25">
      <c r="A96" s="7" t="str">
        <f>LEFT(Table1[[#This Row],[Date]],4)</f>
        <v>2002</v>
      </c>
      <c r="B96" s="7" t="str">
        <f>RIGHT(Table1[[#This Row],[Date]],2)</f>
        <v>04</v>
      </c>
      <c r="C96" s="8" t="str">
        <f>'Raw Data'!A89</f>
        <v>2002-04</v>
      </c>
      <c r="D96" s="7">
        <f>Table1[[#This Row],[Monthly Precipitation Rate (Millimeters per Day)]]*30</f>
        <v>1.02</v>
      </c>
      <c r="E96" s="7">
        <f>'Raw Data'!C89</f>
        <v>24.945</v>
      </c>
      <c r="F96" s="7">
        <f>'Raw Data'!B89</f>
        <v>3.4000000000000002E-2</v>
      </c>
      <c r="G96" s="7">
        <f>'Raw Data'!D89</f>
        <v>-28.701000000000001</v>
      </c>
      <c r="H96" s="7">
        <f>'Raw Data'!E89</f>
        <v>136.22999999999999</v>
      </c>
      <c r="L96" s="12"/>
      <c r="M96" s="12"/>
    </row>
    <row r="97" spans="1:16" ht="15.75" customHeight="1" x14ac:dyDescent="0.25">
      <c r="A97" s="7" t="str">
        <f>LEFT(Table1[[#This Row],[Date]],4)</f>
        <v>2002</v>
      </c>
      <c r="B97" s="7" t="str">
        <f>RIGHT(Table1[[#This Row],[Date]],2)</f>
        <v>05</v>
      </c>
      <c r="C97" s="8" t="str">
        <f>'Raw Data'!A90</f>
        <v>2002-05</v>
      </c>
      <c r="D97" s="7">
        <f>Table1[[#This Row],[Monthly Precipitation Rate (Millimeters per Day)]]*31</f>
        <v>3.4409999999999998</v>
      </c>
      <c r="E97" s="7">
        <f>'Raw Data'!C90</f>
        <v>17.959</v>
      </c>
      <c r="F97" s="7">
        <f>'Raw Data'!B90</f>
        <v>0.111</v>
      </c>
      <c r="G97" s="7">
        <f>'Raw Data'!D90</f>
        <v>-28.701000000000001</v>
      </c>
      <c r="H97" s="7">
        <f>'Raw Data'!E90</f>
        <v>136.22999999999999</v>
      </c>
      <c r="L97" s="12"/>
      <c r="M97" s="12"/>
    </row>
    <row r="98" spans="1:16" ht="15.75" customHeight="1" x14ac:dyDescent="0.25">
      <c r="A98" s="7" t="str">
        <f>LEFT(Table1[[#This Row],[Date]],4)</f>
        <v>2002</v>
      </c>
      <c r="B98" s="7" t="str">
        <f>RIGHT(Table1[[#This Row],[Date]],2)</f>
        <v>06</v>
      </c>
      <c r="C98" s="8" t="str">
        <f>'Raw Data'!A91</f>
        <v>2002-06</v>
      </c>
      <c r="D98" s="7">
        <f>Table1[[#This Row],[Monthly Precipitation Rate (Millimeters per Day)]]*30</f>
        <v>1.44</v>
      </c>
      <c r="E98" s="7">
        <f>'Raw Data'!C91</f>
        <v>13.273</v>
      </c>
      <c r="F98" s="7">
        <f>'Raw Data'!B91</f>
        <v>4.8000000000000001E-2</v>
      </c>
      <c r="G98" s="7">
        <f>'Raw Data'!D91</f>
        <v>-28.701000000000001</v>
      </c>
      <c r="H98" s="7">
        <f>'Raw Data'!E91</f>
        <v>136.22999999999999</v>
      </c>
      <c r="L98" s="12"/>
      <c r="M98" s="12"/>
    </row>
    <row r="99" spans="1:16" ht="15.75" customHeight="1" x14ac:dyDescent="0.25">
      <c r="A99" s="7" t="str">
        <f>LEFT(Table1[[#This Row],[Date]],4)</f>
        <v>2002</v>
      </c>
      <c r="B99" s="7" t="str">
        <f>RIGHT(Table1[[#This Row],[Date]],2)</f>
        <v>07</v>
      </c>
      <c r="C99" s="8" t="str">
        <f>'Raw Data'!A92</f>
        <v>2002-07</v>
      </c>
      <c r="D99" s="7">
        <f>Table1[[#This Row],[Monthly Precipitation Rate (Millimeters per Day)]]*31</f>
        <v>1.395</v>
      </c>
      <c r="E99" s="7">
        <f>'Raw Data'!C92</f>
        <v>13.215999999999999</v>
      </c>
      <c r="F99" s="7">
        <f>'Raw Data'!B92</f>
        <v>4.4999999999999998E-2</v>
      </c>
      <c r="G99" s="7">
        <f>'Raw Data'!D92</f>
        <v>-28.701000000000001</v>
      </c>
      <c r="H99" s="7">
        <f>'Raw Data'!E92</f>
        <v>136.22999999999999</v>
      </c>
      <c r="L99" s="12"/>
      <c r="M99" s="12"/>
    </row>
    <row r="100" spans="1:16" ht="15.75" customHeight="1" x14ac:dyDescent="0.25">
      <c r="A100" s="7" t="str">
        <f>LEFT(Table1[[#This Row],[Date]],4)</f>
        <v>2002</v>
      </c>
      <c r="B100" s="7" t="str">
        <f>RIGHT(Table1[[#This Row],[Date]],2)</f>
        <v>08</v>
      </c>
      <c r="C100" s="8" t="str">
        <f>'Raw Data'!A93</f>
        <v>2002-08</v>
      </c>
      <c r="D100" s="7">
        <f>Table1[[#This Row],[Monthly Precipitation Rate (Millimeters per Day)]]*31</f>
        <v>1.0230000000000001</v>
      </c>
      <c r="E100" s="7">
        <f>'Raw Data'!C93</f>
        <v>13.919</v>
      </c>
      <c r="F100" s="7">
        <f>'Raw Data'!B93</f>
        <v>3.3000000000000002E-2</v>
      </c>
      <c r="G100" s="7">
        <f>'Raw Data'!D93</f>
        <v>-28.701000000000001</v>
      </c>
      <c r="H100" s="7">
        <f>'Raw Data'!E93</f>
        <v>136.22999999999999</v>
      </c>
      <c r="L100" s="12"/>
      <c r="M100" s="12"/>
    </row>
    <row r="101" spans="1:16" ht="15.75" customHeight="1" x14ac:dyDescent="0.25">
      <c r="A101" s="7" t="str">
        <f>LEFT(Table1[[#This Row],[Date]],4)</f>
        <v>2002</v>
      </c>
      <c r="B101" s="7" t="str">
        <f>RIGHT(Table1[[#This Row],[Date]],2)</f>
        <v>09</v>
      </c>
      <c r="C101" s="8" t="str">
        <f>'Raw Data'!A94</f>
        <v>2002-09</v>
      </c>
      <c r="D101" s="7">
        <f>Table1[[#This Row],[Monthly Precipitation Rate (Millimeters per Day)]]*30</f>
        <v>4.26</v>
      </c>
      <c r="E101" s="7">
        <f>'Raw Data'!C94</f>
        <v>18.904</v>
      </c>
      <c r="F101" s="7">
        <f>'Raw Data'!B94</f>
        <v>0.14199999999999999</v>
      </c>
      <c r="G101" s="7">
        <f>'Raw Data'!D94</f>
        <v>-28.701000000000001</v>
      </c>
      <c r="H101" s="7">
        <f>'Raw Data'!E94</f>
        <v>136.22999999999999</v>
      </c>
      <c r="L101" s="12"/>
      <c r="M101" s="12"/>
    </row>
    <row r="102" spans="1:16" ht="15.75" customHeight="1" x14ac:dyDescent="0.25">
      <c r="A102" s="7" t="str">
        <f>LEFT(Table1[[#This Row],[Date]],4)</f>
        <v>2002</v>
      </c>
      <c r="B102" s="7" t="str">
        <f>RIGHT(Table1[[#This Row],[Date]],2)</f>
        <v>10</v>
      </c>
      <c r="C102" s="11" t="str">
        <f>'Raw Data'!A95</f>
        <v>2002-10</v>
      </c>
      <c r="D102" s="7">
        <f>Table1[[#This Row],[Monthly Precipitation Rate (Millimeters per Day)]]*31</f>
        <v>0.92999999999999994</v>
      </c>
      <c r="E102" s="7">
        <f>'Raw Data'!C95</f>
        <v>22.012</v>
      </c>
      <c r="F102" s="7">
        <f>'Raw Data'!B95</f>
        <v>0.03</v>
      </c>
      <c r="G102" s="7">
        <f>'Raw Data'!D95</f>
        <v>-28.701000000000001</v>
      </c>
      <c r="H102" s="7">
        <f>'Raw Data'!E95</f>
        <v>136.22999999999999</v>
      </c>
      <c r="L102" s="12"/>
      <c r="M102" s="12"/>
    </row>
    <row r="103" spans="1:16" ht="15.75" customHeight="1" x14ac:dyDescent="0.25">
      <c r="A103" s="7" t="str">
        <f>LEFT(Table1[[#This Row],[Date]],4)</f>
        <v>2002</v>
      </c>
      <c r="B103" s="7" t="str">
        <f>RIGHT(Table1[[#This Row],[Date]],2)</f>
        <v>11</v>
      </c>
      <c r="C103" s="11" t="str">
        <f>'Raw Data'!A96</f>
        <v>2002-11</v>
      </c>
      <c r="D103" s="7">
        <f>Table1[[#This Row],[Monthly Precipitation Rate (Millimeters per Day)]]*30</f>
        <v>26.4</v>
      </c>
      <c r="E103" s="7">
        <f>'Raw Data'!C96</f>
        <v>27.33</v>
      </c>
      <c r="F103" s="7">
        <f>'Raw Data'!B96</f>
        <v>0.88</v>
      </c>
      <c r="G103" s="7">
        <f>'Raw Data'!D96</f>
        <v>-28.701000000000001</v>
      </c>
      <c r="H103" s="7">
        <f>'Raw Data'!E96</f>
        <v>136.22999999999999</v>
      </c>
      <c r="L103" s="12"/>
      <c r="M103" s="12"/>
    </row>
    <row r="104" spans="1:16" ht="15.75" customHeight="1" x14ac:dyDescent="0.25">
      <c r="A104" s="7" t="str">
        <f>LEFT(Table1[[#This Row],[Date]],4)</f>
        <v>2002</v>
      </c>
      <c r="B104" s="7" t="str">
        <f>RIGHT(Table1[[#This Row],[Date]],2)</f>
        <v>12</v>
      </c>
      <c r="C104" s="11" t="str">
        <f>'Raw Data'!A97</f>
        <v>2002-12</v>
      </c>
      <c r="D104" s="7">
        <f>Table1[[#This Row],[Monthly Precipitation Rate (Millimeters per Day)]]*31</f>
        <v>4.0920000000000005</v>
      </c>
      <c r="E104" s="7">
        <f>'Raw Data'!C97</f>
        <v>29.574000000000002</v>
      </c>
      <c r="F104" s="7">
        <f>'Raw Data'!B97</f>
        <v>0.13200000000000001</v>
      </c>
      <c r="G104" s="7">
        <f>'Raw Data'!D97</f>
        <v>-28.701000000000001</v>
      </c>
      <c r="H104" s="7">
        <f>'Raw Data'!E97</f>
        <v>136.22999999999999</v>
      </c>
      <c r="L104" s="12"/>
      <c r="M104" s="12"/>
    </row>
    <row r="105" spans="1:16" ht="60" x14ac:dyDescent="0.25">
      <c r="A105" s="13" t="s">
        <v>5</v>
      </c>
      <c r="B105" s="14" t="s">
        <v>6</v>
      </c>
      <c r="C105" s="7" t="s">
        <v>0</v>
      </c>
      <c r="D105" s="21" t="s">
        <v>381</v>
      </c>
      <c r="E105" s="22" t="s">
        <v>380</v>
      </c>
      <c r="F105" s="14" t="s">
        <v>1</v>
      </c>
      <c r="G105" s="14" t="s">
        <v>3</v>
      </c>
      <c r="H105" s="15" t="s">
        <v>4</v>
      </c>
      <c r="I105" s="16"/>
      <c r="J105" s="16"/>
      <c r="K105" s="16"/>
      <c r="L105" s="16"/>
      <c r="M105" s="16"/>
      <c r="N105" s="16"/>
      <c r="O105" s="16"/>
      <c r="P105" s="16"/>
    </row>
    <row r="106" spans="1:16" ht="15.75" customHeight="1" x14ac:dyDescent="0.25">
      <c r="A106" s="7" t="str">
        <f>LEFT(Table1[[#This Row],[Date]],4)</f>
        <v>2003</v>
      </c>
      <c r="B106" s="7" t="str">
        <f>RIGHT(Table1[[#This Row],[Date]],2)</f>
        <v>01</v>
      </c>
      <c r="C106" s="8" t="str">
        <f>'Raw Data'!A98</f>
        <v>2003-01</v>
      </c>
      <c r="D106" s="7">
        <f>Table1[[#This Row],[Monthly Precipitation Rate (Millimeters per Day)]]*31</f>
        <v>4.4639999999999995</v>
      </c>
      <c r="E106" s="7">
        <f>'Raw Data'!C98</f>
        <v>31.776</v>
      </c>
      <c r="F106" s="7">
        <f>'Raw Data'!B98</f>
        <v>0.14399999999999999</v>
      </c>
      <c r="G106" s="7">
        <f>'Raw Data'!D98</f>
        <v>-28.701000000000001</v>
      </c>
      <c r="H106" s="7">
        <f>'Raw Data'!E98</f>
        <v>136.22999999999999</v>
      </c>
      <c r="L106" s="12"/>
      <c r="M106" s="12"/>
    </row>
    <row r="107" spans="1:16" ht="15.75" customHeight="1" x14ac:dyDescent="0.25">
      <c r="A107" s="7" t="str">
        <f>LEFT(Table1[[#This Row],[Date]],4)</f>
        <v>2003</v>
      </c>
      <c r="B107" s="7" t="str">
        <f>RIGHT(Table1[[#This Row],[Date]],2)</f>
        <v>02</v>
      </c>
      <c r="C107" s="8" t="str">
        <f>'Raw Data'!A99</f>
        <v>2003-02</v>
      </c>
      <c r="D107">
        <f>IF(OR(AND(MOD(A107,4)=0,MOD(A107,100)&lt;&gt;0), MOD(A107,400)=0),F107* 29,F107*28)</f>
        <v>69.131999999999991</v>
      </c>
      <c r="E107" s="7">
        <f>'Raw Data'!C99</f>
        <v>31.05</v>
      </c>
      <c r="F107" s="7">
        <f>'Raw Data'!B99</f>
        <v>2.4689999999999999</v>
      </c>
      <c r="G107" s="7">
        <f>'Raw Data'!D99</f>
        <v>-28.701000000000001</v>
      </c>
      <c r="H107" s="7">
        <f>'Raw Data'!E99</f>
        <v>136.22999999999999</v>
      </c>
      <c r="L107" s="12"/>
      <c r="M107" s="12"/>
    </row>
    <row r="108" spans="1:16" ht="15.75" customHeight="1" x14ac:dyDescent="0.25">
      <c r="A108" s="7" t="str">
        <f>LEFT(Table1[[#This Row],[Date]],4)</f>
        <v>2003</v>
      </c>
      <c r="B108" s="7" t="str">
        <f>RIGHT(Table1[[#This Row],[Date]],2)</f>
        <v>03</v>
      </c>
      <c r="C108" s="8" t="str">
        <f>'Raw Data'!A100</f>
        <v>2003-03</v>
      </c>
      <c r="D108" s="7">
        <f>Table1[[#This Row],[Monthly Precipitation Rate (Millimeters per Day)]]*31</f>
        <v>0.31</v>
      </c>
      <c r="E108" s="7">
        <f>'Raw Data'!C100</f>
        <v>23.702000000000002</v>
      </c>
      <c r="F108" s="7">
        <f>'Raw Data'!B100</f>
        <v>0.01</v>
      </c>
      <c r="G108" s="7">
        <f>'Raw Data'!D100</f>
        <v>-28.701000000000001</v>
      </c>
      <c r="H108" s="7">
        <f>'Raw Data'!E100</f>
        <v>136.22999999999999</v>
      </c>
      <c r="L108" s="12"/>
      <c r="M108" s="12"/>
    </row>
    <row r="109" spans="1:16" ht="15.75" customHeight="1" x14ac:dyDescent="0.25">
      <c r="A109" s="7" t="str">
        <f>LEFT(Table1[[#This Row],[Date]],4)</f>
        <v>2003</v>
      </c>
      <c r="B109" s="7" t="str">
        <f>RIGHT(Table1[[#This Row],[Date]],2)</f>
        <v>04</v>
      </c>
      <c r="C109" s="8" t="str">
        <f>'Raw Data'!A101</f>
        <v>2003-04</v>
      </c>
      <c r="D109" s="7">
        <f>Table1[[#This Row],[Monthly Precipitation Rate (Millimeters per Day)]]*30</f>
        <v>14.1</v>
      </c>
      <c r="E109" s="7">
        <f>'Raw Data'!C101</f>
        <v>21.62</v>
      </c>
      <c r="F109" s="7">
        <f>'Raw Data'!B101</f>
        <v>0.47</v>
      </c>
      <c r="G109" s="7">
        <f>'Raw Data'!D101</f>
        <v>-28.701000000000001</v>
      </c>
      <c r="H109" s="7">
        <f>'Raw Data'!E101</f>
        <v>136.22999999999999</v>
      </c>
      <c r="L109" s="12"/>
      <c r="M109" s="12"/>
    </row>
    <row r="110" spans="1:16" ht="15.75" customHeight="1" x14ac:dyDescent="0.25">
      <c r="A110" s="7" t="str">
        <f>LEFT(Table1[[#This Row],[Date]],4)</f>
        <v>2003</v>
      </c>
      <c r="B110" s="7" t="str">
        <f>RIGHT(Table1[[#This Row],[Date]],2)</f>
        <v>05</v>
      </c>
      <c r="C110" s="8" t="str">
        <f>'Raw Data'!A102</f>
        <v>2003-05</v>
      </c>
      <c r="D110" s="7">
        <f>Table1[[#This Row],[Monthly Precipitation Rate (Millimeters per Day)]]*31</f>
        <v>2.7589999999999999</v>
      </c>
      <c r="E110" s="7">
        <f>'Raw Data'!C102</f>
        <v>16.483000000000001</v>
      </c>
      <c r="F110" s="7">
        <f>'Raw Data'!B102</f>
        <v>8.8999999999999996E-2</v>
      </c>
      <c r="G110" s="7">
        <f>'Raw Data'!D102</f>
        <v>-28.701000000000001</v>
      </c>
      <c r="H110" s="7">
        <f>'Raw Data'!E102</f>
        <v>136.22999999999999</v>
      </c>
      <c r="L110" s="12"/>
      <c r="M110" s="12"/>
    </row>
    <row r="111" spans="1:16" ht="15.75" customHeight="1" x14ac:dyDescent="0.25">
      <c r="A111" s="7" t="str">
        <f>LEFT(Table1[[#This Row],[Date]],4)</f>
        <v>2003</v>
      </c>
      <c r="B111" s="7" t="str">
        <f>RIGHT(Table1[[#This Row],[Date]],2)</f>
        <v>06</v>
      </c>
      <c r="C111" s="8" t="str">
        <f>'Raw Data'!A103</f>
        <v>2003-06</v>
      </c>
      <c r="D111" s="7">
        <f>Table1[[#This Row],[Monthly Precipitation Rate (Millimeters per Day)]]*30</f>
        <v>7.29</v>
      </c>
      <c r="E111" s="7">
        <f>'Raw Data'!C103</f>
        <v>13.052</v>
      </c>
      <c r="F111" s="7">
        <f>'Raw Data'!B103</f>
        <v>0.24299999999999999</v>
      </c>
      <c r="G111" s="7">
        <f>'Raw Data'!D103</f>
        <v>-28.701000000000001</v>
      </c>
      <c r="H111" s="7">
        <f>'Raw Data'!E103</f>
        <v>136.22999999999999</v>
      </c>
      <c r="L111" s="12"/>
      <c r="M111" s="12"/>
    </row>
    <row r="112" spans="1:16" ht="15.75" customHeight="1" x14ac:dyDescent="0.25">
      <c r="A112" s="7" t="str">
        <f>LEFT(Table1[[#This Row],[Date]],4)</f>
        <v>2003</v>
      </c>
      <c r="B112" s="7" t="str">
        <f>RIGHT(Table1[[#This Row],[Date]],2)</f>
        <v>07</v>
      </c>
      <c r="C112" s="8" t="str">
        <f>'Raw Data'!A104</f>
        <v>2003-07</v>
      </c>
      <c r="D112" s="7">
        <f>Table1[[#This Row],[Monthly Precipitation Rate (Millimeters per Day)]]*31</f>
        <v>2.077</v>
      </c>
      <c r="E112" s="7">
        <f>'Raw Data'!C104</f>
        <v>12.333</v>
      </c>
      <c r="F112" s="7">
        <f>'Raw Data'!B104</f>
        <v>6.7000000000000004E-2</v>
      </c>
      <c r="G112" s="7">
        <f>'Raw Data'!D104</f>
        <v>-28.701000000000001</v>
      </c>
      <c r="H112" s="7">
        <f>'Raw Data'!E104</f>
        <v>136.22999999999999</v>
      </c>
      <c r="L112" s="12"/>
      <c r="M112" s="12"/>
    </row>
    <row r="113" spans="1:16" ht="15.75" customHeight="1" x14ac:dyDescent="0.25">
      <c r="A113" s="7" t="str">
        <f>LEFT(Table1[[#This Row],[Date]],4)</f>
        <v>2003</v>
      </c>
      <c r="B113" s="7" t="str">
        <f>RIGHT(Table1[[#This Row],[Date]],2)</f>
        <v>08</v>
      </c>
      <c r="C113" s="8" t="str">
        <f>'Raw Data'!A105</f>
        <v>2003-08</v>
      </c>
      <c r="D113" s="7">
        <f>Table1[[#This Row],[Monthly Precipitation Rate (Millimeters per Day)]]*31</f>
        <v>28.613</v>
      </c>
      <c r="E113" s="7">
        <f>'Raw Data'!C105</f>
        <v>13.752000000000001</v>
      </c>
      <c r="F113" s="7">
        <f>'Raw Data'!B105</f>
        <v>0.92300000000000004</v>
      </c>
      <c r="G113" s="7">
        <f>'Raw Data'!D105</f>
        <v>-28.701000000000001</v>
      </c>
      <c r="H113" s="7">
        <f>'Raw Data'!E105</f>
        <v>136.22999999999999</v>
      </c>
      <c r="L113" s="12"/>
      <c r="M113" s="12"/>
    </row>
    <row r="114" spans="1:16" ht="15.75" customHeight="1" x14ac:dyDescent="0.25">
      <c r="A114" s="7" t="str">
        <f>LEFT(Table1[[#This Row],[Date]],4)</f>
        <v>2003</v>
      </c>
      <c r="B114" s="7" t="str">
        <f>RIGHT(Table1[[#This Row],[Date]],2)</f>
        <v>09</v>
      </c>
      <c r="C114" s="8" t="str">
        <f>'Raw Data'!A106</f>
        <v>2003-09</v>
      </c>
      <c r="D114" s="7">
        <f>Table1[[#This Row],[Monthly Precipitation Rate (Millimeters per Day)]]*30</f>
        <v>5.46</v>
      </c>
      <c r="E114" s="7">
        <f>'Raw Data'!C106</f>
        <v>20.117999999999999</v>
      </c>
      <c r="F114" s="7">
        <f>'Raw Data'!B106</f>
        <v>0.182</v>
      </c>
      <c r="G114" s="7">
        <f>'Raw Data'!D106</f>
        <v>-28.701000000000001</v>
      </c>
      <c r="H114" s="7">
        <f>'Raw Data'!E106</f>
        <v>136.22999999999999</v>
      </c>
      <c r="L114" s="12"/>
      <c r="M114" s="12"/>
    </row>
    <row r="115" spans="1:16" ht="15.75" customHeight="1" x14ac:dyDescent="0.25">
      <c r="A115" s="7" t="str">
        <f>LEFT(Table1[[#This Row],[Date]],4)</f>
        <v>2003</v>
      </c>
      <c r="B115" s="7" t="str">
        <f>RIGHT(Table1[[#This Row],[Date]],2)</f>
        <v>10</v>
      </c>
      <c r="C115" s="11" t="str">
        <f>'Raw Data'!A107</f>
        <v>2003-10</v>
      </c>
      <c r="D115" s="7">
        <f>Table1[[#This Row],[Monthly Precipitation Rate (Millimeters per Day)]]*31</f>
        <v>6.7889999999999997</v>
      </c>
      <c r="E115" s="7">
        <f>'Raw Data'!C107</f>
        <v>20.558</v>
      </c>
      <c r="F115" s="7">
        <f>'Raw Data'!B107</f>
        <v>0.219</v>
      </c>
      <c r="G115" s="7">
        <f>'Raw Data'!D107</f>
        <v>-28.701000000000001</v>
      </c>
      <c r="H115" s="7">
        <f>'Raw Data'!E107</f>
        <v>136.22999999999999</v>
      </c>
      <c r="L115" s="12"/>
      <c r="M115" s="12"/>
    </row>
    <row r="116" spans="1:16" ht="15.75" customHeight="1" x14ac:dyDescent="0.25">
      <c r="A116" s="7" t="str">
        <f>LEFT(Table1[[#This Row],[Date]],4)</f>
        <v>2003</v>
      </c>
      <c r="B116" s="7" t="str">
        <f>RIGHT(Table1[[#This Row],[Date]],2)</f>
        <v>11</v>
      </c>
      <c r="C116" s="11" t="str">
        <f>'Raw Data'!A108</f>
        <v>2003-11</v>
      </c>
      <c r="D116" s="7">
        <f>Table1[[#This Row],[Monthly Precipitation Rate (Millimeters per Day)]]*30</f>
        <v>12.69</v>
      </c>
      <c r="E116" s="7">
        <f>'Raw Data'!C108</f>
        <v>27.905000000000001</v>
      </c>
      <c r="F116" s="7">
        <f>'Raw Data'!B108</f>
        <v>0.42299999999999999</v>
      </c>
      <c r="G116" s="7">
        <f>'Raw Data'!D108</f>
        <v>-28.701000000000001</v>
      </c>
      <c r="H116" s="7">
        <f>'Raw Data'!E108</f>
        <v>136.22999999999999</v>
      </c>
      <c r="L116" s="12"/>
      <c r="M116" s="12"/>
    </row>
    <row r="117" spans="1:16" ht="15.75" customHeight="1" x14ac:dyDescent="0.25">
      <c r="A117" s="7" t="str">
        <f>LEFT(Table1[[#This Row],[Date]],4)</f>
        <v>2003</v>
      </c>
      <c r="B117" s="7" t="str">
        <f>RIGHT(Table1[[#This Row],[Date]],2)</f>
        <v>12</v>
      </c>
      <c r="C117" s="11" t="str">
        <f>'Raw Data'!A109</f>
        <v>2003-12</v>
      </c>
      <c r="D117" s="7">
        <f>Table1[[#This Row],[Monthly Precipitation Rate (Millimeters per Day)]]*31</f>
        <v>26.349999999999998</v>
      </c>
      <c r="E117" s="7">
        <f>'Raw Data'!C109</f>
        <v>30.518999999999998</v>
      </c>
      <c r="F117" s="7">
        <f>'Raw Data'!B109</f>
        <v>0.85</v>
      </c>
      <c r="G117" s="7">
        <f>'Raw Data'!D109</f>
        <v>-28.701000000000001</v>
      </c>
      <c r="H117" s="7">
        <f>'Raw Data'!E109</f>
        <v>136.22999999999999</v>
      </c>
      <c r="L117" s="12"/>
      <c r="M117" s="12"/>
    </row>
    <row r="118" spans="1:16" ht="60" x14ac:dyDescent="0.25">
      <c r="A118" s="13" t="s">
        <v>5</v>
      </c>
      <c r="B118" s="14" t="s">
        <v>6</v>
      </c>
      <c r="C118" s="7" t="s">
        <v>0</v>
      </c>
      <c r="D118" s="21" t="s">
        <v>381</v>
      </c>
      <c r="E118" s="22" t="s">
        <v>380</v>
      </c>
      <c r="F118" s="14" t="s">
        <v>1</v>
      </c>
      <c r="G118" s="14" t="s">
        <v>3</v>
      </c>
      <c r="H118" s="15" t="s">
        <v>4</v>
      </c>
      <c r="I118" s="16"/>
      <c r="J118" s="16"/>
      <c r="K118" s="16"/>
      <c r="L118" s="16"/>
      <c r="M118" s="16"/>
      <c r="N118" s="16"/>
      <c r="O118" s="16"/>
      <c r="P118" s="16"/>
    </row>
    <row r="119" spans="1:16" ht="15.75" customHeight="1" x14ac:dyDescent="0.25">
      <c r="A119" s="7" t="str">
        <f>LEFT(Table1[[#This Row],[Date]],4)</f>
        <v>2004</v>
      </c>
      <c r="B119" s="7" t="str">
        <f>RIGHT(Table1[[#This Row],[Date]],2)</f>
        <v>01</v>
      </c>
      <c r="C119" s="8" t="str">
        <f>'Raw Data'!A110</f>
        <v>2004-01</v>
      </c>
      <c r="D119" s="7">
        <f>Table1[[#This Row],[Monthly Precipitation Rate (Millimeters per Day)]]*31</f>
        <v>0.80599999999999994</v>
      </c>
      <c r="E119" s="7">
        <f>'Raw Data'!C110</f>
        <v>31.111999999999998</v>
      </c>
      <c r="F119" s="7">
        <f>'Raw Data'!B110</f>
        <v>2.5999999999999999E-2</v>
      </c>
      <c r="G119" s="7">
        <f>'Raw Data'!D110</f>
        <v>-28.701000000000001</v>
      </c>
      <c r="H119" s="7">
        <f>'Raw Data'!E110</f>
        <v>136.22999999999999</v>
      </c>
      <c r="L119" s="12"/>
      <c r="M119" s="12"/>
    </row>
    <row r="120" spans="1:16" ht="15.75" customHeight="1" x14ac:dyDescent="0.25">
      <c r="A120" s="7" t="str">
        <f>LEFT(Table1[[#This Row],[Date]],4)</f>
        <v>2004</v>
      </c>
      <c r="B120" s="7" t="str">
        <f>RIGHT(Table1[[#This Row],[Date]],2)</f>
        <v>02</v>
      </c>
      <c r="C120" s="8" t="str">
        <f>'Raw Data'!A111</f>
        <v>2004-02</v>
      </c>
      <c r="D120">
        <f>IF(OR(AND(MOD(A120,4)=0,MOD(A120,100)&lt;&gt;0), MOD(A120,400)=0),F120* 29,F120*28)</f>
        <v>16.791</v>
      </c>
      <c r="E120" s="7">
        <f>'Raw Data'!C111</f>
        <v>32.314999999999998</v>
      </c>
      <c r="F120" s="7">
        <f>'Raw Data'!B111</f>
        <v>0.57899999999999996</v>
      </c>
      <c r="G120" s="7">
        <f>'Raw Data'!D111</f>
        <v>-28.701000000000001</v>
      </c>
      <c r="H120" s="7">
        <f>'Raw Data'!E111</f>
        <v>136.22999999999999</v>
      </c>
      <c r="L120" s="12"/>
      <c r="M120" s="12"/>
    </row>
    <row r="121" spans="1:16" ht="15.75" customHeight="1" x14ac:dyDescent="0.25">
      <c r="A121" s="7" t="str">
        <f>LEFT(Table1[[#This Row],[Date]],4)</f>
        <v>2004</v>
      </c>
      <c r="B121" s="7" t="str">
        <f>RIGHT(Table1[[#This Row],[Date]],2)</f>
        <v>03</v>
      </c>
      <c r="C121" s="8" t="str">
        <f>'Raw Data'!A112</f>
        <v>2004-03</v>
      </c>
      <c r="D121" s="7">
        <f>Table1[[#This Row],[Monthly Precipitation Rate (Millimeters per Day)]]*31</f>
        <v>1.984</v>
      </c>
      <c r="E121" s="7">
        <f>'Raw Data'!C112</f>
        <v>27.152000000000001</v>
      </c>
      <c r="F121" s="7">
        <f>'Raw Data'!B112</f>
        <v>6.4000000000000001E-2</v>
      </c>
      <c r="G121" s="7">
        <f>'Raw Data'!D112</f>
        <v>-28.701000000000001</v>
      </c>
      <c r="H121" s="7">
        <f>'Raw Data'!E112</f>
        <v>136.22999999999999</v>
      </c>
      <c r="L121" s="12"/>
      <c r="M121" s="12"/>
    </row>
    <row r="122" spans="1:16" ht="15.75" customHeight="1" x14ac:dyDescent="0.25">
      <c r="A122" s="7" t="str">
        <f>LEFT(Table1[[#This Row],[Date]],4)</f>
        <v>2004</v>
      </c>
      <c r="B122" s="7" t="str">
        <f>RIGHT(Table1[[#This Row],[Date]],2)</f>
        <v>04</v>
      </c>
      <c r="C122" s="8" t="str">
        <f>'Raw Data'!A113</f>
        <v>2004-04</v>
      </c>
      <c r="D122" s="7">
        <f>Table1[[#This Row],[Monthly Precipitation Rate (Millimeters per Day)]]*30</f>
        <v>1.6199999999999999</v>
      </c>
      <c r="E122" s="7">
        <f>'Raw Data'!C113</f>
        <v>22.893999999999998</v>
      </c>
      <c r="F122" s="7">
        <f>'Raw Data'!B113</f>
        <v>5.3999999999999999E-2</v>
      </c>
      <c r="G122" s="7">
        <f>'Raw Data'!D113</f>
        <v>-28.701000000000001</v>
      </c>
      <c r="H122" s="7">
        <f>'Raw Data'!E113</f>
        <v>136.22999999999999</v>
      </c>
      <c r="L122" s="12"/>
      <c r="M122" s="12"/>
    </row>
    <row r="123" spans="1:16" ht="15.75" customHeight="1" x14ac:dyDescent="0.25">
      <c r="A123" s="7" t="str">
        <f>LEFT(Table1[[#This Row],[Date]],4)</f>
        <v>2004</v>
      </c>
      <c r="B123" s="7" t="str">
        <f>RIGHT(Table1[[#This Row],[Date]],2)</f>
        <v>05</v>
      </c>
      <c r="C123" s="8" t="str">
        <f>'Raw Data'!A114</f>
        <v>2004-05</v>
      </c>
      <c r="D123" s="7">
        <f>Table1[[#This Row],[Monthly Precipitation Rate (Millimeters per Day)]]*31</f>
        <v>28.458000000000002</v>
      </c>
      <c r="E123" s="7">
        <f>'Raw Data'!C114</f>
        <v>15.222</v>
      </c>
      <c r="F123" s="7">
        <f>'Raw Data'!B114</f>
        <v>0.91800000000000004</v>
      </c>
      <c r="G123" s="7">
        <f>'Raw Data'!D114</f>
        <v>-28.701000000000001</v>
      </c>
      <c r="H123" s="7">
        <f>'Raw Data'!E114</f>
        <v>136.22999999999999</v>
      </c>
      <c r="L123" s="12"/>
      <c r="M123" s="12"/>
    </row>
    <row r="124" spans="1:16" ht="15.75" customHeight="1" x14ac:dyDescent="0.25">
      <c r="A124" s="7" t="str">
        <f>LEFT(Table1[[#This Row],[Date]],4)</f>
        <v>2004</v>
      </c>
      <c r="B124" s="7" t="str">
        <f>RIGHT(Table1[[#This Row],[Date]],2)</f>
        <v>06</v>
      </c>
      <c r="C124" s="8" t="str">
        <f>'Raw Data'!A115</f>
        <v>2004-06</v>
      </c>
      <c r="D124" s="7">
        <f>Table1[[#This Row],[Monthly Precipitation Rate (Millimeters per Day)]]*30</f>
        <v>45.6</v>
      </c>
      <c r="E124" s="7">
        <f>'Raw Data'!C115</f>
        <v>12.708</v>
      </c>
      <c r="F124" s="7">
        <f>'Raw Data'!B115</f>
        <v>1.52</v>
      </c>
      <c r="G124" s="7">
        <f>'Raw Data'!D115</f>
        <v>-28.701000000000001</v>
      </c>
      <c r="H124" s="7">
        <f>'Raw Data'!E115</f>
        <v>136.22999999999999</v>
      </c>
      <c r="L124" s="12"/>
      <c r="M124" s="12"/>
    </row>
    <row r="125" spans="1:16" ht="15.75" customHeight="1" x14ac:dyDescent="0.25">
      <c r="A125" s="7" t="str">
        <f>LEFT(Table1[[#This Row],[Date]],4)</f>
        <v>2004</v>
      </c>
      <c r="B125" s="7" t="str">
        <f>RIGHT(Table1[[#This Row],[Date]],2)</f>
        <v>07</v>
      </c>
      <c r="C125" s="8" t="str">
        <f>'Raw Data'!A116</f>
        <v>2004-07</v>
      </c>
      <c r="D125" s="7">
        <f>Table1[[#This Row],[Monthly Precipitation Rate (Millimeters per Day)]]*31</f>
        <v>2.6659999999999999</v>
      </c>
      <c r="E125" s="7">
        <f>'Raw Data'!C116</f>
        <v>11.028</v>
      </c>
      <c r="F125" s="7">
        <f>'Raw Data'!B116</f>
        <v>8.5999999999999993E-2</v>
      </c>
      <c r="G125" s="7">
        <f>'Raw Data'!D116</f>
        <v>-28.701000000000001</v>
      </c>
      <c r="H125" s="7">
        <f>'Raw Data'!E116</f>
        <v>136.22999999999999</v>
      </c>
      <c r="L125" s="12"/>
      <c r="M125" s="12"/>
    </row>
    <row r="126" spans="1:16" ht="15.75" customHeight="1" x14ac:dyDescent="0.25">
      <c r="A126" s="7" t="str">
        <f>LEFT(Table1[[#This Row],[Date]],4)</f>
        <v>2004</v>
      </c>
      <c r="B126" s="7" t="str">
        <f>RIGHT(Table1[[#This Row],[Date]],2)</f>
        <v>08</v>
      </c>
      <c r="C126" s="8" t="str">
        <f>'Raw Data'!A117</f>
        <v>2004-08</v>
      </c>
      <c r="D126" s="7">
        <f>Table1[[#This Row],[Monthly Precipitation Rate (Millimeters per Day)]]*31</f>
        <v>11.718</v>
      </c>
      <c r="E126" s="7">
        <f>'Raw Data'!C117</f>
        <v>14.161</v>
      </c>
      <c r="F126" s="7">
        <f>'Raw Data'!B117</f>
        <v>0.378</v>
      </c>
      <c r="G126" s="7">
        <f>'Raw Data'!D117</f>
        <v>-28.701000000000001</v>
      </c>
      <c r="H126" s="7">
        <f>'Raw Data'!E117</f>
        <v>136.22999999999999</v>
      </c>
      <c r="L126" s="12"/>
      <c r="M126" s="12"/>
    </row>
    <row r="127" spans="1:16" ht="15.75" customHeight="1" x14ac:dyDescent="0.25">
      <c r="A127" s="7" t="str">
        <f>LEFT(Table1[[#This Row],[Date]],4)</f>
        <v>2004</v>
      </c>
      <c r="B127" s="7" t="str">
        <f>RIGHT(Table1[[#This Row],[Date]],2)</f>
        <v>09</v>
      </c>
      <c r="C127" s="8" t="str">
        <f>'Raw Data'!A118</f>
        <v>2004-09</v>
      </c>
      <c r="D127" s="7">
        <f>Table1[[#This Row],[Monthly Precipitation Rate (Millimeters per Day)]]*30</f>
        <v>16.860000000000003</v>
      </c>
      <c r="E127" s="7">
        <f>'Raw Data'!C118</f>
        <v>17.582000000000001</v>
      </c>
      <c r="F127" s="7">
        <f>'Raw Data'!B118</f>
        <v>0.56200000000000006</v>
      </c>
      <c r="G127" s="7">
        <f>'Raw Data'!D118</f>
        <v>-28.701000000000001</v>
      </c>
      <c r="H127" s="7">
        <f>'Raw Data'!E118</f>
        <v>136.22999999999999</v>
      </c>
      <c r="L127" s="12"/>
      <c r="M127" s="12"/>
    </row>
    <row r="128" spans="1:16" ht="15.75" customHeight="1" x14ac:dyDescent="0.25">
      <c r="A128" s="7" t="str">
        <f>LEFT(Table1[[#This Row],[Date]],4)</f>
        <v>2004</v>
      </c>
      <c r="B128" s="7" t="str">
        <f>RIGHT(Table1[[#This Row],[Date]],2)</f>
        <v>10</v>
      </c>
      <c r="C128" s="11" t="str">
        <f>'Raw Data'!A119</f>
        <v>2004-10</v>
      </c>
      <c r="D128" s="7">
        <f>Table1[[#This Row],[Monthly Precipitation Rate (Millimeters per Day)]]*31</f>
        <v>11.439</v>
      </c>
      <c r="E128" s="7">
        <f>'Raw Data'!C119</f>
        <v>23.920999999999999</v>
      </c>
      <c r="F128" s="7">
        <f>'Raw Data'!B119</f>
        <v>0.36899999999999999</v>
      </c>
      <c r="G128" s="7">
        <f>'Raw Data'!D119</f>
        <v>-28.701000000000001</v>
      </c>
      <c r="H128" s="7">
        <f>'Raw Data'!E119</f>
        <v>136.22999999999999</v>
      </c>
      <c r="L128" s="12"/>
      <c r="M128" s="12"/>
    </row>
    <row r="129" spans="1:16" ht="15.75" customHeight="1" x14ac:dyDescent="0.25">
      <c r="A129" s="7" t="str">
        <f>LEFT(Table1[[#This Row],[Date]],4)</f>
        <v>2004</v>
      </c>
      <c r="B129" s="7" t="str">
        <f>RIGHT(Table1[[#This Row],[Date]],2)</f>
        <v>11</v>
      </c>
      <c r="C129" s="11" t="str">
        <f>'Raw Data'!A120</f>
        <v>2004-11</v>
      </c>
      <c r="D129" s="7">
        <f>Table1[[#This Row],[Monthly Precipitation Rate (Millimeters per Day)]]*30</f>
        <v>7.53</v>
      </c>
      <c r="E129" s="7">
        <f>'Raw Data'!C120</f>
        <v>26.015000000000001</v>
      </c>
      <c r="F129" s="7">
        <f>'Raw Data'!B120</f>
        <v>0.251</v>
      </c>
      <c r="G129" s="7">
        <f>'Raw Data'!D120</f>
        <v>-28.701000000000001</v>
      </c>
      <c r="H129" s="7">
        <f>'Raw Data'!E120</f>
        <v>136.22999999999999</v>
      </c>
      <c r="L129" s="12"/>
      <c r="M129" s="12"/>
    </row>
    <row r="130" spans="1:16" ht="15.75" customHeight="1" x14ac:dyDescent="0.25">
      <c r="A130" s="7" t="str">
        <f>LEFT(Table1[[#This Row],[Date]],4)</f>
        <v>2004</v>
      </c>
      <c r="B130" s="7" t="str">
        <f>RIGHT(Table1[[#This Row],[Date]],2)</f>
        <v>12</v>
      </c>
      <c r="C130" s="11" t="str">
        <f>'Raw Data'!A121</f>
        <v>2004-12</v>
      </c>
      <c r="D130" s="7">
        <f>Table1[[#This Row],[Monthly Precipitation Rate (Millimeters per Day)]]*31</f>
        <v>3.6579999999999999</v>
      </c>
      <c r="E130" s="7">
        <f>'Raw Data'!C121</f>
        <v>27.844999999999999</v>
      </c>
      <c r="F130" s="7">
        <f>'Raw Data'!B121</f>
        <v>0.11799999999999999</v>
      </c>
      <c r="G130" s="7">
        <f>'Raw Data'!D121</f>
        <v>-28.701000000000001</v>
      </c>
      <c r="H130" s="7">
        <f>'Raw Data'!E121</f>
        <v>136.22999999999999</v>
      </c>
      <c r="L130" s="12"/>
      <c r="M130" s="12"/>
    </row>
    <row r="131" spans="1:16" ht="60" x14ac:dyDescent="0.25">
      <c r="A131" s="13" t="s">
        <v>5</v>
      </c>
      <c r="B131" s="14" t="s">
        <v>6</v>
      </c>
      <c r="C131" s="7" t="s">
        <v>0</v>
      </c>
      <c r="D131" s="21" t="s">
        <v>381</v>
      </c>
      <c r="E131" s="22" t="s">
        <v>380</v>
      </c>
      <c r="F131" s="14" t="s">
        <v>1</v>
      </c>
      <c r="G131" s="14" t="s">
        <v>3</v>
      </c>
      <c r="H131" s="15" t="s">
        <v>4</v>
      </c>
      <c r="I131" s="16"/>
      <c r="J131" s="16"/>
      <c r="K131" s="16"/>
      <c r="L131" s="16"/>
      <c r="M131" s="16"/>
      <c r="N131" s="16"/>
      <c r="O131" s="16"/>
      <c r="P131" s="16"/>
    </row>
    <row r="132" spans="1:16" ht="15.75" customHeight="1" x14ac:dyDescent="0.25">
      <c r="A132" s="7" t="str">
        <f>LEFT(Table1[[#This Row],[Date]],4)</f>
        <v>2005</v>
      </c>
      <c r="B132" s="7" t="str">
        <f>RIGHT(Table1[[#This Row],[Date]],2)</f>
        <v>01</v>
      </c>
      <c r="C132" s="8" t="str">
        <f>'Raw Data'!A122</f>
        <v>2005-01</v>
      </c>
      <c r="D132" s="7">
        <f>Table1[[#This Row],[Monthly Precipitation Rate (Millimeters per Day)]]*31</f>
        <v>3.379</v>
      </c>
      <c r="E132" s="7">
        <f>'Raw Data'!C122</f>
        <v>30.329000000000001</v>
      </c>
      <c r="F132" s="7">
        <f>'Raw Data'!B122</f>
        <v>0.109</v>
      </c>
      <c r="G132" s="7">
        <f>'Raw Data'!D122</f>
        <v>-28.701000000000001</v>
      </c>
      <c r="H132" s="7">
        <f>'Raw Data'!E122</f>
        <v>136.22999999999999</v>
      </c>
      <c r="L132" s="12"/>
      <c r="M132" s="12"/>
    </row>
    <row r="133" spans="1:16" ht="15.75" customHeight="1" x14ac:dyDescent="0.25">
      <c r="A133" s="7" t="str">
        <f>LEFT(Table1[[#This Row],[Date]],4)</f>
        <v>2005</v>
      </c>
      <c r="B133" s="7" t="str">
        <f>RIGHT(Table1[[#This Row],[Date]],2)</f>
        <v>02</v>
      </c>
      <c r="C133" s="8" t="str">
        <f>'Raw Data'!A123</f>
        <v>2005-02</v>
      </c>
      <c r="D133">
        <f>IF(OR(AND(MOD(A133,4)=0,MOD(A133,100)&lt;&gt;0), MOD(A133,400)=0),F133* 29,F133*28)</f>
        <v>2.7720000000000002</v>
      </c>
      <c r="E133" s="7">
        <f>'Raw Data'!C123</f>
        <v>27.898</v>
      </c>
      <c r="F133" s="7">
        <f>'Raw Data'!B123</f>
        <v>9.9000000000000005E-2</v>
      </c>
      <c r="G133" s="7">
        <f>'Raw Data'!D123</f>
        <v>-28.701000000000001</v>
      </c>
      <c r="H133" s="7">
        <f>'Raw Data'!E123</f>
        <v>136.22999999999999</v>
      </c>
      <c r="L133" s="12"/>
      <c r="M133" s="12"/>
    </row>
    <row r="134" spans="1:16" ht="15.75" customHeight="1" x14ac:dyDescent="0.25">
      <c r="A134" s="7" t="str">
        <f>LEFT(Table1[[#This Row],[Date]],4)</f>
        <v>2005</v>
      </c>
      <c r="B134" s="7" t="str">
        <f>RIGHT(Table1[[#This Row],[Date]],2)</f>
        <v>03</v>
      </c>
      <c r="C134" s="8" t="str">
        <f>'Raw Data'!A124</f>
        <v>2005-03</v>
      </c>
      <c r="D134" s="7">
        <f>Table1[[#This Row],[Monthly Precipitation Rate (Millimeters per Day)]]*31</f>
        <v>1.24</v>
      </c>
      <c r="E134" s="7">
        <f>'Raw Data'!C124</f>
        <v>26.309000000000001</v>
      </c>
      <c r="F134" s="7">
        <f>'Raw Data'!B124</f>
        <v>0.04</v>
      </c>
      <c r="G134" s="7">
        <f>'Raw Data'!D124</f>
        <v>-28.701000000000001</v>
      </c>
      <c r="H134" s="7">
        <f>'Raw Data'!E124</f>
        <v>136.22999999999999</v>
      </c>
      <c r="L134" s="12"/>
      <c r="M134" s="12"/>
    </row>
    <row r="135" spans="1:16" ht="15.75" customHeight="1" x14ac:dyDescent="0.25">
      <c r="A135" s="7" t="str">
        <f>LEFT(Table1[[#This Row],[Date]],4)</f>
        <v>2005</v>
      </c>
      <c r="B135" s="7" t="str">
        <f>RIGHT(Table1[[#This Row],[Date]],2)</f>
        <v>04</v>
      </c>
      <c r="C135" s="8" t="str">
        <f>'Raw Data'!A125</f>
        <v>2005-04</v>
      </c>
      <c r="D135" s="7">
        <f>Table1[[#This Row],[Monthly Precipitation Rate (Millimeters per Day)]]*30</f>
        <v>2.73</v>
      </c>
      <c r="E135" s="7">
        <f>'Raw Data'!C125</f>
        <v>24.963000000000001</v>
      </c>
      <c r="F135" s="7">
        <f>'Raw Data'!B125</f>
        <v>9.0999999999999998E-2</v>
      </c>
      <c r="G135" s="7">
        <f>'Raw Data'!D125</f>
        <v>-28.701000000000001</v>
      </c>
      <c r="H135" s="7">
        <f>'Raw Data'!E125</f>
        <v>136.22999999999999</v>
      </c>
      <c r="L135" s="12"/>
      <c r="M135" s="12"/>
    </row>
    <row r="136" spans="1:16" ht="15.75" customHeight="1" x14ac:dyDescent="0.25">
      <c r="A136" s="7" t="str">
        <f>LEFT(Table1[[#This Row],[Date]],4)</f>
        <v>2005</v>
      </c>
      <c r="B136" s="7" t="str">
        <f>RIGHT(Table1[[#This Row],[Date]],2)</f>
        <v>05</v>
      </c>
      <c r="C136" s="8" t="str">
        <f>'Raw Data'!A126</f>
        <v>2005-05</v>
      </c>
      <c r="D136" s="7">
        <f>Table1[[#This Row],[Monthly Precipitation Rate (Millimeters per Day)]]*31</f>
        <v>1.7050000000000001</v>
      </c>
      <c r="E136" s="7">
        <f>'Raw Data'!C126</f>
        <v>18.141999999999999</v>
      </c>
      <c r="F136" s="7">
        <f>'Raw Data'!B126</f>
        <v>5.5E-2</v>
      </c>
      <c r="G136" s="7">
        <f>'Raw Data'!D126</f>
        <v>-28.701000000000001</v>
      </c>
      <c r="H136" s="7">
        <f>'Raw Data'!E126</f>
        <v>136.22999999999999</v>
      </c>
      <c r="L136" s="12"/>
      <c r="M136" s="12"/>
    </row>
    <row r="137" spans="1:16" ht="15.75" customHeight="1" x14ac:dyDescent="0.25">
      <c r="A137" s="7" t="str">
        <f>LEFT(Table1[[#This Row],[Date]],4)</f>
        <v>2005</v>
      </c>
      <c r="B137" s="7" t="str">
        <f>RIGHT(Table1[[#This Row],[Date]],2)</f>
        <v>06</v>
      </c>
      <c r="C137" s="8" t="str">
        <f>'Raw Data'!A127</f>
        <v>2005-06</v>
      </c>
      <c r="D137" s="7">
        <f>Table1[[#This Row],[Monthly Precipitation Rate (Millimeters per Day)]]*30</f>
        <v>18.27</v>
      </c>
      <c r="E137" s="7">
        <f>'Raw Data'!C127</f>
        <v>13.108000000000001</v>
      </c>
      <c r="F137" s="7">
        <f>'Raw Data'!B127</f>
        <v>0.60899999999999999</v>
      </c>
      <c r="G137" s="7">
        <f>'Raw Data'!D127</f>
        <v>-28.701000000000001</v>
      </c>
      <c r="H137" s="7">
        <f>'Raw Data'!E127</f>
        <v>136.22999999999999</v>
      </c>
      <c r="L137" s="12"/>
      <c r="M137" s="12"/>
    </row>
    <row r="138" spans="1:16" ht="15.75" customHeight="1" x14ac:dyDescent="0.25">
      <c r="A138" s="7" t="str">
        <f>LEFT(Table1[[#This Row],[Date]],4)</f>
        <v>2005</v>
      </c>
      <c r="B138" s="7" t="str">
        <f>RIGHT(Table1[[#This Row],[Date]],2)</f>
        <v>07</v>
      </c>
      <c r="C138" s="8" t="str">
        <f>'Raw Data'!A128</f>
        <v>2005-07</v>
      </c>
      <c r="D138" s="7">
        <f>Table1[[#This Row],[Monthly Precipitation Rate (Millimeters per Day)]]*31</f>
        <v>30.535</v>
      </c>
      <c r="E138" s="7">
        <f>'Raw Data'!C128</f>
        <v>11.94</v>
      </c>
      <c r="F138" s="7">
        <f>'Raw Data'!B128</f>
        <v>0.98499999999999999</v>
      </c>
      <c r="G138" s="7">
        <f>'Raw Data'!D128</f>
        <v>-28.701000000000001</v>
      </c>
      <c r="H138" s="7">
        <f>'Raw Data'!E128</f>
        <v>136.22999999999999</v>
      </c>
      <c r="L138" s="12"/>
      <c r="M138" s="12"/>
    </row>
    <row r="139" spans="1:16" ht="15.75" customHeight="1" x14ac:dyDescent="0.25">
      <c r="A139" s="7" t="str">
        <f>LEFT(Table1[[#This Row],[Date]],4)</f>
        <v>2005</v>
      </c>
      <c r="B139" s="7" t="str">
        <f>RIGHT(Table1[[#This Row],[Date]],2)</f>
        <v>08</v>
      </c>
      <c r="C139" s="8" t="str">
        <f>'Raw Data'!A129</f>
        <v>2005-08</v>
      </c>
      <c r="D139" s="7">
        <f>Table1[[#This Row],[Monthly Precipitation Rate (Millimeters per Day)]]*31</f>
        <v>1.4570000000000001</v>
      </c>
      <c r="E139" s="7">
        <f>'Raw Data'!C129</f>
        <v>14.153</v>
      </c>
      <c r="F139" s="7">
        <f>'Raw Data'!B129</f>
        <v>4.7E-2</v>
      </c>
      <c r="G139" s="7">
        <f>'Raw Data'!D129</f>
        <v>-28.701000000000001</v>
      </c>
      <c r="H139" s="7">
        <f>'Raw Data'!E129</f>
        <v>136.22999999999999</v>
      </c>
      <c r="L139" s="12"/>
      <c r="M139" s="12"/>
    </row>
    <row r="140" spans="1:16" ht="15.75" customHeight="1" x14ac:dyDescent="0.25">
      <c r="A140" s="7" t="str">
        <f>LEFT(Table1[[#This Row],[Date]],4)</f>
        <v>2005</v>
      </c>
      <c r="B140" s="7" t="str">
        <f>RIGHT(Table1[[#This Row],[Date]],2)</f>
        <v>09</v>
      </c>
      <c r="C140" s="8" t="str">
        <f>'Raw Data'!A130</f>
        <v>2005-09</v>
      </c>
      <c r="D140" s="7">
        <f>Table1[[#This Row],[Monthly Precipitation Rate (Millimeters per Day)]]*30</f>
        <v>8.879999999999999</v>
      </c>
      <c r="E140" s="7">
        <f>'Raw Data'!C130</f>
        <v>19.120999999999999</v>
      </c>
      <c r="F140" s="7">
        <f>'Raw Data'!B130</f>
        <v>0.29599999999999999</v>
      </c>
      <c r="G140" s="7">
        <f>'Raw Data'!D130</f>
        <v>-28.701000000000001</v>
      </c>
      <c r="H140" s="7">
        <f>'Raw Data'!E130</f>
        <v>136.22999999999999</v>
      </c>
      <c r="L140" s="12"/>
      <c r="M140" s="12"/>
    </row>
    <row r="141" spans="1:16" ht="15.75" customHeight="1" x14ac:dyDescent="0.25">
      <c r="A141" s="7" t="str">
        <f>LEFT(Table1[[#This Row],[Date]],4)</f>
        <v>2005</v>
      </c>
      <c r="B141" s="7" t="str">
        <f>RIGHT(Table1[[#This Row],[Date]],2)</f>
        <v>10</v>
      </c>
      <c r="C141" s="11" t="str">
        <f>'Raw Data'!A131</f>
        <v>2005-10</v>
      </c>
      <c r="D141" s="7">
        <f>Table1[[#This Row],[Monthly Precipitation Rate (Millimeters per Day)]]*31</f>
        <v>54.25</v>
      </c>
      <c r="E141" s="7">
        <f>'Raw Data'!C131</f>
        <v>23.077999999999999</v>
      </c>
      <c r="F141" s="7">
        <f>'Raw Data'!B131</f>
        <v>1.75</v>
      </c>
      <c r="G141" s="7">
        <f>'Raw Data'!D131</f>
        <v>-28.701000000000001</v>
      </c>
      <c r="H141" s="7">
        <f>'Raw Data'!E131</f>
        <v>136.22999999999999</v>
      </c>
      <c r="L141" s="12"/>
      <c r="M141" s="12"/>
    </row>
    <row r="142" spans="1:16" ht="15.75" customHeight="1" x14ac:dyDescent="0.25">
      <c r="A142" s="7" t="str">
        <f>LEFT(Table1[[#This Row],[Date]],4)</f>
        <v>2005</v>
      </c>
      <c r="B142" s="7" t="str">
        <f>RIGHT(Table1[[#This Row],[Date]],2)</f>
        <v>11</v>
      </c>
      <c r="C142" s="11" t="str">
        <f>'Raw Data'!A132</f>
        <v>2005-11</v>
      </c>
      <c r="D142" s="7">
        <f>Table1[[#This Row],[Monthly Precipitation Rate (Millimeters per Day)]]*30</f>
        <v>7.83</v>
      </c>
      <c r="E142" s="7">
        <f>'Raw Data'!C132</f>
        <v>26.315999999999999</v>
      </c>
      <c r="F142" s="7">
        <f>'Raw Data'!B132</f>
        <v>0.26100000000000001</v>
      </c>
      <c r="G142" s="7">
        <f>'Raw Data'!D132</f>
        <v>-28.701000000000001</v>
      </c>
      <c r="H142" s="7">
        <f>'Raw Data'!E132</f>
        <v>136.22999999999999</v>
      </c>
      <c r="L142" s="12"/>
      <c r="M142" s="12"/>
    </row>
    <row r="143" spans="1:16" ht="15.75" customHeight="1" x14ac:dyDescent="0.25">
      <c r="A143" s="7" t="str">
        <f>LEFT(Table1[[#This Row],[Date]],4)</f>
        <v>2005</v>
      </c>
      <c r="B143" s="7" t="str">
        <f>RIGHT(Table1[[#This Row],[Date]],2)</f>
        <v>12</v>
      </c>
      <c r="C143" s="11" t="str">
        <f>'Raw Data'!A133</f>
        <v>2005-12</v>
      </c>
      <c r="D143" s="7">
        <f>Table1[[#This Row],[Monthly Precipitation Rate (Millimeters per Day)]]*31</f>
        <v>15.251999999999999</v>
      </c>
      <c r="E143" s="7">
        <f>'Raw Data'!C133</f>
        <v>29.460999999999999</v>
      </c>
      <c r="F143" s="7">
        <f>'Raw Data'!B133</f>
        <v>0.49199999999999999</v>
      </c>
      <c r="G143" s="7">
        <f>'Raw Data'!D133</f>
        <v>-28.701000000000001</v>
      </c>
      <c r="H143" s="7">
        <f>'Raw Data'!E133</f>
        <v>136.22999999999999</v>
      </c>
      <c r="L143" s="12"/>
      <c r="M143" s="12"/>
    </row>
    <row r="144" spans="1:16" ht="60" x14ac:dyDescent="0.25">
      <c r="A144" s="13" t="s">
        <v>5</v>
      </c>
      <c r="B144" s="14" t="s">
        <v>6</v>
      </c>
      <c r="C144" s="7" t="s">
        <v>0</v>
      </c>
      <c r="D144" s="21" t="s">
        <v>381</v>
      </c>
      <c r="E144" s="22" t="s">
        <v>380</v>
      </c>
      <c r="F144" s="14" t="s">
        <v>1</v>
      </c>
      <c r="G144" s="14" t="s">
        <v>3</v>
      </c>
      <c r="H144" s="15" t="s">
        <v>4</v>
      </c>
      <c r="I144" s="16"/>
      <c r="J144" s="16"/>
      <c r="K144" s="16"/>
      <c r="L144" s="16"/>
      <c r="M144" s="16"/>
      <c r="N144" s="16"/>
      <c r="O144" s="16"/>
      <c r="P144" s="16"/>
    </row>
    <row r="145" spans="1:16" ht="15.75" customHeight="1" x14ac:dyDescent="0.25">
      <c r="A145" s="7" t="str">
        <f>LEFT(Table1[[#This Row],[Date]],4)</f>
        <v>2006</v>
      </c>
      <c r="B145" s="7" t="str">
        <f>RIGHT(Table1[[#This Row],[Date]],2)</f>
        <v>01</v>
      </c>
      <c r="C145" s="8" t="str">
        <f>'Raw Data'!A134</f>
        <v>2006-01</v>
      </c>
      <c r="D145" s="7">
        <f>Table1[[#This Row],[Monthly Precipitation Rate (Millimeters per Day)]]*31</f>
        <v>10.478000000000002</v>
      </c>
      <c r="E145" s="7">
        <f>'Raw Data'!C134</f>
        <v>35.786000000000001</v>
      </c>
      <c r="F145" s="7">
        <f>'Raw Data'!B134</f>
        <v>0.33800000000000002</v>
      </c>
      <c r="G145" s="7">
        <f>'Raw Data'!D134</f>
        <v>-28.701000000000001</v>
      </c>
      <c r="H145" s="7">
        <f>'Raw Data'!E134</f>
        <v>136.22999999999999</v>
      </c>
      <c r="L145" s="12"/>
      <c r="M145" s="12"/>
    </row>
    <row r="146" spans="1:16" ht="15.75" customHeight="1" x14ac:dyDescent="0.25">
      <c r="A146" s="7" t="str">
        <f>LEFT(Table1[[#This Row],[Date]],4)</f>
        <v>2006</v>
      </c>
      <c r="B146" s="7" t="str">
        <f>RIGHT(Table1[[#This Row],[Date]],2)</f>
        <v>02</v>
      </c>
      <c r="C146" s="8" t="str">
        <f>'Raw Data'!A135</f>
        <v>2006-02</v>
      </c>
      <c r="D146">
        <f>IF(OR(AND(MOD(A146,4)=0,MOD(A146,100)&lt;&gt;0), MOD(A146,400)=0),F146* 29,F146*28)</f>
        <v>12.656000000000001</v>
      </c>
      <c r="E146" s="7">
        <f>'Raw Data'!C135</f>
        <v>30.971</v>
      </c>
      <c r="F146" s="7">
        <f>'Raw Data'!B135</f>
        <v>0.45200000000000001</v>
      </c>
      <c r="G146" s="7">
        <f>'Raw Data'!D135</f>
        <v>-28.701000000000001</v>
      </c>
      <c r="H146" s="7">
        <f>'Raw Data'!E135</f>
        <v>136.22999999999999</v>
      </c>
      <c r="L146" s="12"/>
      <c r="M146" s="12"/>
    </row>
    <row r="147" spans="1:16" ht="15.75" customHeight="1" x14ac:dyDescent="0.25">
      <c r="A147" s="7" t="str">
        <f>LEFT(Table1[[#This Row],[Date]],4)</f>
        <v>2006</v>
      </c>
      <c r="B147" s="7" t="str">
        <f>RIGHT(Table1[[#This Row],[Date]],2)</f>
        <v>03</v>
      </c>
      <c r="C147" s="8" t="str">
        <f>'Raw Data'!A136</f>
        <v>2006-03</v>
      </c>
      <c r="D147" s="7">
        <f>Table1[[#This Row],[Monthly Precipitation Rate (Millimeters per Day)]]*31</f>
        <v>1.1779999999999999</v>
      </c>
      <c r="E147" s="7">
        <f>'Raw Data'!C136</f>
        <v>28.274000000000001</v>
      </c>
      <c r="F147" s="7">
        <f>'Raw Data'!B136</f>
        <v>3.7999999999999999E-2</v>
      </c>
      <c r="G147" s="7">
        <f>'Raw Data'!D136</f>
        <v>-28.701000000000001</v>
      </c>
      <c r="H147" s="7">
        <f>'Raw Data'!E136</f>
        <v>136.22999999999999</v>
      </c>
      <c r="L147" s="12"/>
      <c r="M147" s="12"/>
    </row>
    <row r="148" spans="1:16" ht="15.75" customHeight="1" x14ac:dyDescent="0.25">
      <c r="A148" s="7" t="str">
        <f>LEFT(Table1[[#This Row],[Date]],4)</f>
        <v>2006</v>
      </c>
      <c r="B148" s="7" t="str">
        <f>RIGHT(Table1[[#This Row],[Date]],2)</f>
        <v>04</v>
      </c>
      <c r="C148" s="8" t="str">
        <f>'Raw Data'!A137</f>
        <v>2006-04</v>
      </c>
      <c r="D148" s="7">
        <f>Table1[[#This Row],[Monthly Precipitation Rate (Millimeters per Day)]]*30</f>
        <v>8.07</v>
      </c>
      <c r="E148" s="7">
        <f>'Raw Data'!C137</f>
        <v>20.285</v>
      </c>
      <c r="F148" s="7">
        <f>'Raw Data'!B137</f>
        <v>0.26900000000000002</v>
      </c>
      <c r="G148" s="7">
        <f>'Raw Data'!D137</f>
        <v>-28.701000000000001</v>
      </c>
      <c r="H148" s="7">
        <f>'Raw Data'!E137</f>
        <v>136.22999999999999</v>
      </c>
      <c r="L148" s="12"/>
      <c r="M148" s="12"/>
    </row>
    <row r="149" spans="1:16" ht="15.75" customHeight="1" x14ac:dyDescent="0.25">
      <c r="A149" s="7" t="str">
        <f>LEFT(Table1[[#This Row],[Date]],4)</f>
        <v>2006</v>
      </c>
      <c r="B149" s="7" t="str">
        <f>RIGHT(Table1[[#This Row],[Date]],2)</f>
        <v>05</v>
      </c>
      <c r="C149" s="8" t="str">
        <f>'Raw Data'!A138</f>
        <v>2006-05</v>
      </c>
      <c r="D149" s="7">
        <f>Table1[[#This Row],[Monthly Precipitation Rate (Millimeters per Day)]]*31</f>
        <v>2.6350000000000002</v>
      </c>
      <c r="E149" s="7">
        <f>'Raw Data'!C138</f>
        <v>14.615</v>
      </c>
      <c r="F149" s="7">
        <f>'Raw Data'!B138</f>
        <v>8.5000000000000006E-2</v>
      </c>
      <c r="G149" s="7">
        <f>'Raw Data'!D138</f>
        <v>-28.701000000000001</v>
      </c>
      <c r="H149" s="7">
        <f>'Raw Data'!E138</f>
        <v>136.22999999999999</v>
      </c>
      <c r="L149" s="12"/>
      <c r="M149" s="12"/>
    </row>
    <row r="150" spans="1:16" ht="15.75" customHeight="1" x14ac:dyDescent="0.25">
      <c r="A150" s="7" t="str">
        <f>LEFT(Table1[[#This Row],[Date]],4)</f>
        <v>2006</v>
      </c>
      <c r="B150" s="7" t="str">
        <f>RIGHT(Table1[[#This Row],[Date]],2)</f>
        <v>06</v>
      </c>
      <c r="C150" s="8" t="str">
        <f>'Raw Data'!A139</f>
        <v>2006-06</v>
      </c>
      <c r="D150" s="7">
        <f>Table1[[#This Row],[Monthly Precipitation Rate (Millimeters per Day)]]*30</f>
        <v>2.88</v>
      </c>
      <c r="E150" s="7">
        <f>'Raw Data'!C139</f>
        <v>10.436</v>
      </c>
      <c r="F150" s="7">
        <f>'Raw Data'!B139</f>
        <v>9.6000000000000002E-2</v>
      </c>
      <c r="G150" s="7">
        <f>'Raw Data'!D139</f>
        <v>-28.701000000000001</v>
      </c>
      <c r="H150" s="7">
        <f>'Raw Data'!E139</f>
        <v>136.22999999999999</v>
      </c>
      <c r="L150" s="12"/>
      <c r="M150" s="12"/>
    </row>
    <row r="151" spans="1:16" ht="15.75" customHeight="1" x14ac:dyDescent="0.25">
      <c r="A151" s="7" t="str">
        <f>LEFT(Table1[[#This Row],[Date]],4)</f>
        <v>2006</v>
      </c>
      <c r="B151" s="7" t="str">
        <f>RIGHT(Table1[[#This Row],[Date]],2)</f>
        <v>07</v>
      </c>
      <c r="C151" s="8" t="str">
        <f>'Raw Data'!A140</f>
        <v>2006-07</v>
      </c>
      <c r="D151" s="7">
        <f>Table1[[#This Row],[Monthly Precipitation Rate (Millimeters per Day)]]*31</f>
        <v>16.368000000000002</v>
      </c>
      <c r="E151" s="7">
        <f>'Raw Data'!C140</f>
        <v>12.055</v>
      </c>
      <c r="F151" s="7">
        <f>'Raw Data'!B140</f>
        <v>0.52800000000000002</v>
      </c>
      <c r="G151" s="7">
        <f>'Raw Data'!D140</f>
        <v>-28.701000000000001</v>
      </c>
      <c r="H151" s="7">
        <f>'Raw Data'!E140</f>
        <v>136.22999999999999</v>
      </c>
      <c r="L151" s="12"/>
      <c r="M151" s="12"/>
    </row>
    <row r="152" spans="1:16" ht="15.75" customHeight="1" x14ac:dyDescent="0.25">
      <c r="A152" s="7" t="str">
        <f>LEFT(Table1[[#This Row],[Date]],4)</f>
        <v>2006</v>
      </c>
      <c r="B152" s="7" t="str">
        <f>RIGHT(Table1[[#This Row],[Date]],2)</f>
        <v>08</v>
      </c>
      <c r="C152" s="8" t="str">
        <f>'Raw Data'!A141</f>
        <v>2006-08</v>
      </c>
      <c r="D152" s="7">
        <f>Table1[[#This Row],[Monthly Precipitation Rate (Millimeters per Day)]]*31</f>
        <v>0.434</v>
      </c>
      <c r="E152" s="7">
        <f>'Raw Data'!C141</f>
        <v>15.63</v>
      </c>
      <c r="F152" s="7">
        <f>'Raw Data'!B141</f>
        <v>1.4E-2</v>
      </c>
      <c r="G152" s="7">
        <f>'Raw Data'!D141</f>
        <v>-28.701000000000001</v>
      </c>
      <c r="H152" s="7">
        <f>'Raw Data'!E141</f>
        <v>136.22999999999999</v>
      </c>
      <c r="L152" s="12"/>
      <c r="M152" s="12"/>
    </row>
    <row r="153" spans="1:16" ht="15.75" customHeight="1" x14ac:dyDescent="0.25">
      <c r="A153" s="7" t="str">
        <f>LEFT(Table1[[#This Row],[Date]],4)</f>
        <v>2006</v>
      </c>
      <c r="B153" s="7" t="str">
        <f>RIGHT(Table1[[#This Row],[Date]],2)</f>
        <v>09</v>
      </c>
      <c r="C153" s="8" t="str">
        <f>'Raw Data'!A142</f>
        <v>2006-09</v>
      </c>
      <c r="D153" s="7">
        <f>Table1[[#This Row],[Monthly Precipitation Rate (Millimeters per Day)]]*30</f>
        <v>0.72</v>
      </c>
      <c r="E153" s="7">
        <f>'Raw Data'!C142</f>
        <v>19.956</v>
      </c>
      <c r="F153" s="7">
        <f>'Raw Data'!B142</f>
        <v>2.4E-2</v>
      </c>
      <c r="G153" s="7">
        <f>'Raw Data'!D142</f>
        <v>-28.701000000000001</v>
      </c>
      <c r="H153" s="7">
        <f>'Raw Data'!E142</f>
        <v>136.22999999999999</v>
      </c>
      <c r="L153" s="12"/>
      <c r="M153" s="12"/>
    </row>
    <row r="154" spans="1:16" ht="15.75" customHeight="1" x14ac:dyDescent="0.25">
      <c r="A154" s="7" t="str">
        <f>LEFT(Table1[[#This Row],[Date]],4)</f>
        <v>2006</v>
      </c>
      <c r="B154" s="7" t="str">
        <f>RIGHT(Table1[[#This Row],[Date]],2)</f>
        <v>10</v>
      </c>
      <c r="C154" s="11" t="str">
        <f>'Raw Data'!A143</f>
        <v>2006-10</v>
      </c>
      <c r="D154" s="7">
        <f>Table1[[#This Row],[Monthly Precipitation Rate (Millimeters per Day)]]*31</f>
        <v>4.5569999999999995</v>
      </c>
      <c r="E154" s="7">
        <f>'Raw Data'!C143</f>
        <v>24.55</v>
      </c>
      <c r="F154" s="7">
        <f>'Raw Data'!B143</f>
        <v>0.14699999999999999</v>
      </c>
      <c r="G154" s="7">
        <f>'Raw Data'!D143</f>
        <v>-28.701000000000001</v>
      </c>
      <c r="H154" s="7">
        <f>'Raw Data'!E143</f>
        <v>136.22999999999999</v>
      </c>
      <c r="L154" s="12"/>
      <c r="M154" s="12"/>
    </row>
    <row r="155" spans="1:16" ht="15.75" customHeight="1" x14ac:dyDescent="0.25">
      <c r="A155" s="7" t="str">
        <f>LEFT(Table1[[#This Row],[Date]],4)</f>
        <v>2006</v>
      </c>
      <c r="B155" s="7" t="str">
        <f>RIGHT(Table1[[#This Row],[Date]],2)</f>
        <v>11</v>
      </c>
      <c r="C155" s="11" t="str">
        <f>'Raw Data'!A144</f>
        <v>2006-11</v>
      </c>
      <c r="D155" s="7">
        <f>Table1[[#This Row],[Monthly Precipitation Rate (Millimeters per Day)]]*30</f>
        <v>7.5</v>
      </c>
      <c r="E155" s="7">
        <f>'Raw Data'!C144</f>
        <v>28.606000000000002</v>
      </c>
      <c r="F155" s="7">
        <f>'Raw Data'!B144</f>
        <v>0.25</v>
      </c>
      <c r="G155" s="7">
        <f>'Raw Data'!D144</f>
        <v>-28.701000000000001</v>
      </c>
      <c r="H155" s="7">
        <f>'Raw Data'!E144</f>
        <v>136.22999999999999</v>
      </c>
      <c r="L155" s="12"/>
      <c r="M155" s="12"/>
    </row>
    <row r="156" spans="1:16" ht="15.75" customHeight="1" x14ac:dyDescent="0.25">
      <c r="A156" s="7" t="str">
        <f>LEFT(Table1[[#This Row],[Date]],4)</f>
        <v>2006</v>
      </c>
      <c r="B156" s="7" t="str">
        <f>RIGHT(Table1[[#This Row],[Date]],2)</f>
        <v>12</v>
      </c>
      <c r="C156" s="11" t="str">
        <f>'Raw Data'!A145</f>
        <v>2006-12</v>
      </c>
      <c r="D156" s="7">
        <f>Table1[[#This Row],[Monthly Precipitation Rate (Millimeters per Day)]]*31</f>
        <v>4.774</v>
      </c>
      <c r="E156" s="7">
        <f>'Raw Data'!C145</f>
        <v>29.52</v>
      </c>
      <c r="F156" s="7">
        <f>'Raw Data'!B145</f>
        <v>0.154</v>
      </c>
      <c r="G156" s="7">
        <f>'Raw Data'!D145</f>
        <v>-28.701000000000001</v>
      </c>
      <c r="H156" s="7">
        <f>'Raw Data'!E145</f>
        <v>136.22999999999999</v>
      </c>
      <c r="L156" s="12"/>
      <c r="M156" s="12"/>
    </row>
    <row r="157" spans="1:16" ht="60" x14ac:dyDescent="0.25">
      <c r="A157" s="13" t="s">
        <v>5</v>
      </c>
      <c r="B157" s="14" t="s">
        <v>6</v>
      </c>
      <c r="C157" s="7" t="s">
        <v>0</v>
      </c>
      <c r="D157" s="21" t="s">
        <v>381</v>
      </c>
      <c r="E157" s="22" t="s">
        <v>380</v>
      </c>
      <c r="F157" s="14" t="s">
        <v>1</v>
      </c>
      <c r="G157" s="14" t="s">
        <v>3</v>
      </c>
      <c r="H157" s="15" t="s">
        <v>4</v>
      </c>
      <c r="I157" s="16"/>
      <c r="J157" s="16"/>
      <c r="K157" s="16"/>
      <c r="L157" s="16"/>
      <c r="M157" s="16"/>
      <c r="N157" s="16"/>
      <c r="O157" s="16"/>
      <c r="P157" s="16"/>
    </row>
    <row r="158" spans="1:16" ht="15.75" customHeight="1" x14ac:dyDescent="0.25">
      <c r="A158" s="7" t="str">
        <f>LEFT(Table1[[#This Row],[Date]],4)</f>
        <v>2007</v>
      </c>
      <c r="B158" s="7" t="str">
        <f>RIGHT(Table1[[#This Row],[Date]],2)</f>
        <v>01</v>
      </c>
      <c r="C158" s="8" t="str">
        <f>'Raw Data'!A146</f>
        <v>2007-01</v>
      </c>
      <c r="D158" s="7">
        <f>Table1[[#This Row],[Monthly Precipitation Rate (Millimeters per Day)]]*31</f>
        <v>43.524000000000001</v>
      </c>
      <c r="E158" s="7">
        <f>'Raw Data'!C146</f>
        <v>29.475999999999999</v>
      </c>
      <c r="F158" s="7">
        <f>'Raw Data'!B146</f>
        <v>1.4039999999999999</v>
      </c>
      <c r="G158" s="7">
        <f>'Raw Data'!D146</f>
        <v>-28.701000000000001</v>
      </c>
      <c r="H158" s="7">
        <f>'Raw Data'!E146</f>
        <v>136.22999999999999</v>
      </c>
      <c r="L158" s="12"/>
      <c r="M158" s="12"/>
    </row>
    <row r="159" spans="1:16" ht="15.75" customHeight="1" x14ac:dyDescent="0.25">
      <c r="A159" s="7" t="str">
        <f>LEFT(Table1[[#This Row],[Date]],4)</f>
        <v>2007</v>
      </c>
      <c r="B159" s="7" t="str">
        <f>RIGHT(Table1[[#This Row],[Date]],2)</f>
        <v>02</v>
      </c>
      <c r="C159" s="8" t="str">
        <f>'Raw Data'!A147</f>
        <v>2007-02</v>
      </c>
      <c r="D159">
        <f>IF(OR(AND(MOD(A159,4)=0,MOD(A159,100)&lt;&gt;0), MOD(A159,400)=0),F159* 29,F159*28)</f>
        <v>1.6240000000000001</v>
      </c>
      <c r="E159" s="7">
        <f>'Raw Data'!C147</f>
        <v>32.378</v>
      </c>
      <c r="F159" s="7">
        <f>'Raw Data'!B147</f>
        <v>5.8000000000000003E-2</v>
      </c>
      <c r="G159" s="7">
        <f>'Raw Data'!D147</f>
        <v>-28.701000000000001</v>
      </c>
      <c r="H159" s="7">
        <f>'Raw Data'!E147</f>
        <v>136.22999999999999</v>
      </c>
      <c r="L159" s="12"/>
      <c r="M159" s="12"/>
    </row>
    <row r="160" spans="1:16" ht="15.75" customHeight="1" x14ac:dyDescent="0.25">
      <c r="A160" s="7" t="str">
        <f>LEFT(Table1[[#This Row],[Date]],4)</f>
        <v>2007</v>
      </c>
      <c r="B160" s="7" t="str">
        <f>RIGHT(Table1[[#This Row],[Date]],2)</f>
        <v>03</v>
      </c>
      <c r="C160" s="8" t="str">
        <f>'Raw Data'!A148</f>
        <v>2007-03</v>
      </c>
      <c r="D160" s="7">
        <f>Table1[[#This Row],[Monthly Precipitation Rate (Millimeters per Day)]]*31</f>
        <v>15.686</v>
      </c>
      <c r="E160" s="7">
        <f>'Raw Data'!C148</f>
        <v>27.26</v>
      </c>
      <c r="F160" s="7">
        <f>'Raw Data'!B148</f>
        <v>0.50600000000000001</v>
      </c>
      <c r="G160" s="7">
        <f>'Raw Data'!D148</f>
        <v>-28.701000000000001</v>
      </c>
      <c r="H160" s="7">
        <f>'Raw Data'!E148</f>
        <v>136.22999999999999</v>
      </c>
      <c r="L160" s="12"/>
      <c r="M160" s="12"/>
    </row>
    <row r="161" spans="1:16" ht="15.75" customHeight="1" x14ac:dyDescent="0.25">
      <c r="A161" s="7" t="str">
        <f>LEFT(Table1[[#This Row],[Date]],4)</f>
        <v>2007</v>
      </c>
      <c r="B161" s="7" t="str">
        <f>RIGHT(Table1[[#This Row],[Date]],2)</f>
        <v>04</v>
      </c>
      <c r="C161" s="8" t="str">
        <f>'Raw Data'!A149</f>
        <v>2007-04</v>
      </c>
      <c r="D161" s="7">
        <f>Table1[[#This Row],[Monthly Precipitation Rate (Millimeters per Day)]]*30</f>
        <v>7.1099999999999994</v>
      </c>
      <c r="E161" s="7">
        <f>'Raw Data'!C149</f>
        <v>22.71</v>
      </c>
      <c r="F161" s="7">
        <f>'Raw Data'!B149</f>
        <v>0.23699999999999999</v>
      </c>
      <c r="G161" s="7">
        <f>'Raw Data'!D149</f>
        <v>-28.701000000000001</v>
      </c>
      <c r="H161" s="7">
        <f>'Raw Data'!E149</f>
        <v>136.22999999999999</v>
      </c>
      <c r="L161" s="12"/>
      <c r="M161" s="12"/>
    </row>
    <row r="162" spans="1:16" ht="15.75" customHeight="1" x14ac:dyDescent="0.25">
      <c r="A162" s="7" t="str">
        <f>LEFT(Table1[[#This Row],[Date]],4)</f>
        <v>2007</v>
      </c>
      <c r="B162" s="7" t="str">
        <f>RIGHT(Table1[[#This Row],[Date]],2)</f>
        <v>05</v>
      </c>
      <c r="C162" s="8" t="str">
        <f>'Raw Data'!A150</f>
        <v>2007-05</v>
      </c>
      <c r="D162" s="7">
        <f>Table1[[#This Row],[Monthly Precipitation Rate (Millimeters per Day)]]*31</f>
        <v>15.345000000000001</v>
      </c>
      <c r="E162" s="7">
        <f>'Raw Data'!C150</f>
        <v>18.122</v>
      </c>
      <c r="F162" s="7">
        <f>'Raw Data'!B150</f>
        <v>0.495</v>
      </c>
      <c r="G162" s="7">
        <f>'Raw Data'!D150</f>
        <v>-28.701000000000001</v>
      </c>
      <c r="H162" s="7">
        <f>'Raw Data'!E150</f>
        <v>136.22999999999999</v>
      </c>
      <c r="L162" s="12"/>
      <c r="M162" s="12"/>
    </row>
    <row r="163" spans="1:16" ht="15.75" customHeight="1" x14ac:dyDescent="0.25">
      <c r="A163" s="7" t="str">
        <f>LEFT(Table1[[#This Row],[Date]],4)</f>
        <v>2007</v>
      </c>
      <c r="B163" s="7" t="str">
        <f>RIGHT(Table1[[#This Row],[Date]],2)</f>
        <v>06</v>
      </c>
      <c r="C163" s="8" t="str">
        <f>'Raw Data'!A151</f>
        <v>2007-06</v>
      </c>
      <c r="D163" s="7">
        <f>Table1[[#This Row],[Monthly Precipitation Rate (Millimeters per Day)]]*30</f>
        <v>1.47</v>
      </c>
      <c r="E163" s="7">
        <f>'Raw Data'!C151</f>
        <v>10.628</v>
      </c>
      <c r="F163" s="7">
        <f>'Raw Data'!B151</f>
        <v>4.9000000000000002E-2</v>
      </c>
      <c r="G163" s="7">
        <f>'Raw Data'!D151</f>
        <v>-28.701000000000001</v>
      </c>
      <c r="H163" s="7">
        <f>'Raw Data'!E151</f>
        <v>136.22999999999999</v>
      </c>
      <c r="L163" s="12"/>
      <c r="M163" s="12"/>
    </row>
    <row r="164" spans="1:16" ht="15.75" customHeight="1" x14ac:dyDescent="0.25">
      <c r="A164" s="7" t="str">
        <f>LEFT(Table1[[#This Row],[Date]],4)</f>
        <v>2007</v>
      </c>
      <c r="B164" s="7" t="str">
        <f>RIGHT(Table1[[#This Row],[Date]],2)</f>
        <v>07</v>
      </c>
      <c r="C164" s="8" t="str">
        <f>'Raw Data'!A152</f>
        <v>2007-07</v>
      </c>
      <c r="D164" s="7">
        <f>Table1[[#This Row],[Monthly Precipitation Rate (Millimeters per Day)]]*31</f>
        <v>0.27899999999999997</v>
      </c>
      <c r="E164" s="7">
        <f>'Raw Data'!C152</f>
        <v>13.037000000000001</v>
      </c>
      <c r="F164" s="7">
        <f>'Raw Data'!B152</f>
        <v>8.9999999999999993E-3</v>
      </c>
      <c r="G164" s="7">
        <f>'Raw Data'!D152</f>
        <v>-28.701000000000001</v>
      </c>
      <c r="H164" s="7">
        <f>'Raw Data'!E152</f>
        <v>136.22999999999999</v>
      </c>
      <c r="L164" s="12"/>
      <c r="M164" s="12"/>
    </row>
    <row r="165" spans="1:16" ht="15.75" customHeight="1" x14ac:dyDescent="0.25">
      <c r="A165" s="7" t="str">
        <f>LEFT(Table1[[#This Row],[Date]],4)</f>
        <v>2007</v>
      </c>
      <c r="B165" s="7" t="str">
        <f>RIGHT(Table1[[#This Row],[Date]],2)</f>
        <v>08</v>
      </c>
      <c r="C165" s="8" t="str">
        <f>'Raw Data'!A153</f>
        <v>2007-08</v>
      </c>
      <c r="D165" s="7">
        <f>Table1[[#This Row],[Monthly Precipitation Rate (Millimeters per Day)]]*31</f>
        <v>0.77500000000000002</v>
      </c>
      <c r="E165" s="7">
        <f>'Raw Data'!C153</f>
        <v>15.381</v>
      </c>
      <c r="F165" s="7">
        <f>'Raw Data'!B153</f>
        <v>2.5000000000000001E-2</v>
      </c>
      <c r="G165" s="7">
        <f>'Raw Data'!D153</f>
        <v>-28.701000000000001</v>
      </c>
      <c r="H165" s="7">
        <f>'Raw Data'!E153</f>
        <v>136.22999999999999</v>
      </c>
      <c r="L165" s="12"/>
      <c r="M165" s="12"/>
    </row>
    <row r="166" spans="1:16" ht="15.75" customHeight="1" x14ac:dyDescent="0.25">
      <c r="A166" s="7" t="str">
        <f>LEFT(Table1[[#This Row],[Date]],4)</f>
        <v>2007</v>
      </c>
      <c r="B166" s="7" t="str">
        <f>RIGHT(Table1[[#This Row],[Date]],2)</f>
        <v>09</v>
      </c>
      <c r="C166" s="8" t="str">
        <f>'Raw Data'!A154</f>
        <v>2007-09</v>
      </c>
      <c r="D166" s="7">
        <f>Table1[[#This Row],[Monthly Precipitation Rate (Millimeters per Day)]]*30</f>
        <v>0.38999999999999996</v>
      </c>
      <c r="E166" s="7">
        <f>'Raw Data'!C154</f>
        <v>19.593</v>
      </c>
      <c r="F166" s="7">
        <f>'Raw Data'!B154</f>
        <v>1.2999999999999999E-2</v>
      </c>
      <c r="G166" s="7">
        <f>'Raw Data'!D154</f>
        <v>-28.701000000000001</v>
      </c>
      <c r="H166" s="7">
        <f>'Raw Data'!E154</f>
        <v>136.22999999999999</v>
      </c>
      <c r="L166" s="12"/>
      <c r="M166" s="12"/>
    </row>
    <row r="167" spans="1:16" ht="15.75" customHeight="1" x14ac:dyDescent="0.25">
      <c r="A167" s="7" t="str">
        <f>LEFT(Table1[[#This Row],[Date]],4)</f>
        <v>2007</v>
      </c>
      <c r="B167" s="7" t="str">
        <f>RIGHT(Table1[[#This Row],[Date]],2)</f>
        <v>10</v>
      </c>
      <c r="C167" s="11" t="str">
        <f>'Raw Data'!A155</f>
        <v>2007-10</v>
      </c>
      <c r="D167" s="7">
        <f>Table1[[#This Row],[Monthly Precipitation Rate (Millimeters per Day)]]*31</f>
        <v>5.1770000000000005</v>
      </c>
      <c r="E167" s="7">
        <f>'Raw Data'!C155</f>
        <v>23.994</v>
      </c>
      <c r="F167" s="7">
        <f>'Raw Data'!B155</f>
        <v>0.16700000000000001</v>
      </c>
      <c r="G167" s="7">
        <f>'Raw Data'!D155</f>
        <v>-28.701000000000001</v>
      </c>
      <c r="H167" s="7">
        <f>'Raw Data'!E155</f>
        <v>136.22999999999999</v>
      </c>
      <c r="L167" s="12"/>
      <c r="M167" s="12"/>
    </row>
    <row r="168" spans="1:16" ht="15.75" customHeight="1" x14ac:dyDescent="0.25">
      <c r="A168" s="7" t="str">
        <f>LEFT(Table1[[#This Row],[Date]],4)</f>
        <v>2007</v>
      </c>
      <c r="B168" s="7" t="str">
        <f>RIGHT(Table1[[#This Row],[Date]],2)</f>
        <v>11</v>
      </c>
      <c r="C168" s="11" t="str">
        <f>'Raw Data'!A156</f>
        <v>2007-11</v>
      </c>
      <c r="D168" s="7">
        <f>Table1[[#This Row],[Monthly Precipitation Rate (Millimeters per Day)]]*30</f>
        <v>16.71</v>
      </c>
      <c r="E168" s="7">
        <f>'Raw Data'!C156</f>
        <v>26.602</v>
      </c>
      <c r="F168" s="7">
        <f>'Raw Data'!B156</f>
        <v>0.55700000000000005</v>
      </c>
      <c r="G168" s="7">
        <f>'Raw Data'!D156</f>
        <v>-28.701000000000001</v>
      </c>
      <c r="H168" s="7">
        <f>'Raw Data'!E156</f>
        <v>136.22999999999999</v>
      </c>
      <c r="L168" s="12"/>
      <c r="M168" s="12"/>
    </row>
    <row r="169" spans="1:16" ht="15.75" customHeight="1" x14ac:dyDescent="0.25">
      <c r="A169" s="7" t="str">
        <f>LEFT(Table1[[#This Row],[Date]],4)</f>
        <v>2007</v>
      </c>
      <c r="B169" s="7" t="str">
        <f>RIGHT(Table1[[#This Row],[Date]],2)</f>
        <v>12</v>
      </c>
      <c r="C169" s="11" t="str">
        <f>'Raw Data'!A157</f>
        <v>2007-12</v>
      </c>
      <c r="D169" s="7">
        <f>Table1[[#This Row],[Monthly Precipitation Rate (Millimeters per Day)]]*31</f>
        <v>33.015000000000001</v>
      </c>
      <c r="E169" s="7">
        <f>'Raw Data'!C157</f>
        <v>28.795999999999999</v>
      </c>
      <c r="F169" s="7">
        <f>'Raw Data'!B157</f>
        <v>1.0649999999999999</v>
      </c>
      <c r="G169" s="7">
        <f>'Raw Data'!D157</f>
        <v>-28.701000000000001</v>
      </c>
      <c r="H169" s="7">
        <f>'Raw Data'!E157</f>
        <v>136.22999999999999</v>
      </c>
      <c r="L169" s="12"/>
      <c r="M169" s="12"/>
    </row>
    <row r="170" spans="1:16" ht="60" x14ac:dyDescent="0.25">
      <c r="A170" s="13" t="s">
        <v>5</v>
      </c>
      <c r="B170" s="14" t="s">
        <v>6</v>
      </c>
      <c r="C170" s="7" t="s">
        <v>0</v>
      </c>
      <c r="D170" s="21" t="s">
        <v>381</v>
      </c>
      <c r="E170" s="22" t="s">
        <v>380</v>
      </c>
      <c r="F170" s="14" t="s">
        <v>1</v>
      </c>
      <c r="G170" s="14" t="s">
        <v>3</v>
      </c>
      <c r="H170" s="15" t="s">
        <v>4</v>
      </c>
      <c r="I170" s="16"/>
      <c r="J170" s="16"/>
      <c r="K170" s="16"/>
      <c r="L170" s="16"/>
      <c r="M170" s="16"/>
      <c r="N170" s="16"/>
      <c r="O170" s="16"/>
      <c r="P170" s="16"/>
    </row>
    <row r="171" spans="1:16" ht="15.75" customHeight="1" x14ac:dyDescent="0.25">
      <c r="A171" s="7" t="str">
        <f>LEFT(Table1[[#This Row],[Date]],4)</f>
        <v>2008</v>
      </c>
      <c r="B171" s="7" t="str">
        <f>RIGHT(Table1[[#This Row],[Date]],2)</f>
        <v>01</v>
      </c>
      <c r="C171" s="8" t="str">
        <f>'Raw Data'!A158</f>
        <v>2008-01</v>
      </c>
      <c r="D171" s="7">
        <f>Table1[[#This Row],[Monthly Precipitation Rate (Millimeters per Day)]]*31</f>
        <v>2.9140000000000001</v>
      </c>
      <c r="E171" s="7">
        <f>'Raw Data'!C158</f>
        <v>33.039000000000001</v>
      </c>
      <c r="F171" s="7">
        <f>'Raw Data'!B158</f>
        <v>9.4E-2</v>
      </c>
      <c r="G171" s="7">
        <f>'Raw Data'!D158</f>
        <v>-28.701000000000001</v>
      </c>
      <c r="H171" s="7">
        <f>'Raw Data'!E158</f>
        <v>136.22999999999999</v>
      </c>
      <c r="L171" s="12"/>
      <c r="M171" s="12"/>
    </row>
    <row r="172" spans="1:16" ht="15.75" customHeight="1" x14ac:dyDescent="0.25">
      <c r="A172" s="7" t="str">
        <f>LEFT(Table1[[#This Row],[Date]],4)</f>
        <v>2008</v>
      </c>
      <c r="B172" s="7" t="str">
        <f>RIGHT(Table1[[#This Row],[Date]],2)</f>
        <v>02</v>
      </c>
      <c r="C172" s="8" t="str">
        <f>'Raw Data'!A159</f>
        <v>2008-02</v>
      </c>
      <c r="D172">
        <f>IF(OR(AND(MOD(A172,4)=0,MOD(A172,100)&lt;&gt;0), MOD(A172,400)=0),F172* 29,F172*28)</f>
        <v>8.3229999999999986</v>
      </c>
      <c r="E172" s="7">
        <f>'Raw Data'!C159</f>
        <v>27.771000000000001</v>
      </c>
      <c r="F172" s="7">
        <f>'Raw Data'!B159</f>
        <v>0.28699999999999998</v>
      </c>
      <c r="G172" s="7">
        <f>'Raw Data'!D159</f>
        <v>-28.701000000000001</v>
      </c>
      <c r="H172" s="7">
        <f>'Raw Data'!E159</f>
        <v>136.22999999999999</v>
      </c>
      <c r="L172" s="12"/>
      <c r="M172" s="12"/>
    </row>
    <row r="173" spans="1:16" ht="15.75" customHeight="1" x14ac:dyDescent="0.25">
      <c r="A173" s="7" t="str">
        <f>LEFT(Table1[[#This Row],[Date]],4)</f>
        <v>2008</v>
      </c>
      <c r="B173" s="7" t="str">
        <f>RIGHT(Table1[[#This Row],[Date]],2)</f>
        <v>03</v>
      </c>
      <c r="C173" s="8" t="str">
        <f>'Raw Data'!A160</f>
        <v>2008-03</v>
      </c>
      <c r="D173" s="7">
        <f>Table1[[#This Row],[Monthly Precipitation Rate (Millimeters per Day)]]*31</f>
        <v>1.736</v>
      </c>
      <c r="E173" s="7">
        <f>'Raw Data'!C160</f>
        <v>26.861000000000001</v>
      </c>
      <c r="F173" s="7">
        <f>'Raw Data'!B160</f>
        <v>5.6000000000000001E-2</v>
      </c>
      <c r="G173" s="7">
        <f>'Raw Data'!D160</f>
        <v>-28.701000000000001</v>
      </c>
      <c r="H173" s="7">
        <f>'Raw Data'!E160</f>
        <v>136.22999999999999</v>
      </c>
      <c r="L173" s="12"/>
      <c r="M173" s="12"/>
    </row>
    <row r="174" spans="1:16" ht="15.75" customHeight="1" x14ac:dyDescent="0.25">
      <c r="A174" s="7" t="str">
        <f>LEFT(Table1[[#This Row],[Date]],4)</f>
        <v>2008</v>
      </c>
      <c r="B174" s="7" t="str">
        <f>RIGHT(Table1[[#This Row],[Date]],2)</f>
        <v>04</v>
      </c>
      <c r="C174" s="8" t="str">
        <f>'Raw Data'!A161</f>
        <v>2008-04</v>
      </c>
      <c r="D174" s="7">
        <f>Table1[[#This Row],[Monthly Precipitation Rate (Millimeters per Day)]]*30</f>
        <v>0.53999999999999992</v>
      </c>
      <c r="E174" s="7">
        <f>'Raw Data'!C161</f>
        <v>20.52</v>
      </c>
      <c r="F174" s="7">
        <f>'Raw Data'!B161</f>
        <v>1.7999999999999999E-2</v>
      </c>
      <c r="G174" s="7">
        <f>'Raw Data'!D161</f>
        <v>-28.701000000000001</v>
      </c>
      <c r="H174" s="7">
        <f>'Raw Data'!E161</f>
        <v>136.22999999999999</v>
      </c>
      <c r="L174" s="12"/>
      <c r="M174" s="12"/>
    </row>
    <row r="175" spans="1:16" ht="15.75" customHeight="1" x14ac:dyDescent="0.25">
      <c r="A175" s="7" t="str">
        <f>LEFT(Table1[[#This Row],[Date]],4)</f>
        <v>2008</v>
      </c>
      <c r="B175" s="7" t="str">
        <f>RIGHT(Table1[[#This Row],[Date]],2)</f>
        <v>05</v>
      </c>
      <c r="C175" s="8" t="str">
        <f>'Raw Data'!A162</f>
        <v>2008-05</v>
      </c>
      <c r="D175" s="7">
        <f>Table1[[#This Row],[Monthly Precipitation Rate (Millimeters per Day)]]*31</f>
        <v>0.92999999999999994</v>
      </c>
      <c r="E175" s="7">
        <f>'Raw Data'!C162</f>
        <v>16.638999999999999</v>
      </c>
      <c r="F175" s="7">
        <f>'Raw Data'!B162</f>
        <v>0.03</v>
      </c>
      <c r="G175" s="7">
        <f>'Raw Data'!D162</f>
        <v>-28.701000000000001</v>
      </c>
      <c r="H175" s="7">
        <f>'Raw Data'!E162</f>
        <v>136.22999999999999</v>
      </c>
      <c r="L175" s="12"/>
      <c r="M175" s="12"/>
    </row>
    <row r="176" spans="1:16" ht="15.75" customHeight="1" x14ac:dyDescent="0.25">
      <c r="A176" s="7" t="str">
        <f>LEFT(Table1[[#This Row],[Date]],4)</f>
        <v>2008</v>
      </c>
      <c r="B176" s="7" t="str">
        <f>RIGHT(Table1[[#This Row],[Date]],2)</f>
        <v>06</v>
      </c>
      <c r="C176" s="8" t="str">
        <f>'Raw Data'!A163</f>
        <v>2008-06</v>
      </c>
      <c r="D176" s="7">
        <f>Table1[[#This Row],[Monthly Precipitation Rate (Millimeters per Day)]]*30</f>
        <v>14.219999999999999</v>
      </c>
      <c r="E176" s="7">
        <f>'Raw Data'!C163</f>
        <v>12.987</v>
      </c>
      <c r="F176" s="7">
        <f>'Raw Data'!B163</f>
        <v>0.47399999999999998</v>
      </c>
      <c r="G176" s="7">
        <f>'Raw Data'!D163</f>
        <v>-28.701000000000001</v>
      </c>
      <c r="H176" s="7">
        <f>'Raw Data'!E163</f>
        <v>136.22999999999999</v>
      </c>
      <c r="L176" s="12"/>
      <c r="M176" s="12"/>
    </row>
    <row r="177" spans="1:16" ht="15.75" customHeight="1" x14ac:dyDescent="0.25">
      <c r="A177" s="7" t="str">
        <f>LEFT(Table1[[#This Row],[Date]],4)</f>
        <v>2008</v>
      </c>
      <c r="B177" s="7" t="str">
        <f>RIGHT(Table1[[#This Row],[Date]],2)</f>
        <v>07</v>
      </c>
      <c r="C177" s="8" t="str">
        <f>'Raw Data'!A164</f>
        <v>2008-07</v>
      </c>
      <c r="D177" s="7">
        <f>Table1[[#This Row],[Monthly Precipitation Rate (Millimeters per Day)]]*31</f>
        <v>2.9449999999999998</v>
      </c>
      <c r="E177" s="7">
        <f>'Raw Data'!C164</f>
        <v>12.422000000000001</v>
      </c>
      <c r="F177" s="7">
        <f>'Raw Data'!B164</f>
        <v>9.5000000000000001E-2</v>
      </c>
      <c r="G177" s="7">
        <f>'Raw Data'!D164</f>
        <v>-28.701000000000001</v>
      </c>
      <c r="H177" s="7">
        <f>'Raw Data'!E164</f>
        <v>136.22999999999999</v>
      </c>
      <c r="L177" s="12"/>
      <c r="M177" s="12"/>
    </row>
    <row r="178" spans="1:16" ht="15.75" customHeight="1" x14ac:dyDescent="0.25">
      <c r="A178" s="7" t="str">
        <f>LEFT(Table1[[#This Row],[Date]],4)</f>
        <v>2008</v>
      </c>
      <c r="B178" s="7" t="str">
        <f>RIGHT(Table1[[#This Row],[Date]],2)</f>
        <v>08</v>
      </c>
      <c r="C178" s="8" t="str">
        <f>'Raw Data'!A165</f>
        <v>2008-08</v>
      </c>
      <c r="D178" s="7">
        <f>Table1[[#This Row],[Monthly Precipitation Rate (Millimeters per Day)]]*31</f>
        <v>23.808</v>
      </c>
      <c r="E178" s="7">
        <f>'Raw Data'!C165</f>
        <v>12.394</v>
      </c>
      <c r="F178" s="7">
        <f>'Raw Data'!B165</f>
        <v>0.76800000000000002</v>
      </c>
      <c r="G178" s="7">
        <f>'Raw Data'!D165</f>
        <v>-28.701000000000001</v>
      </c>
      <c r="H178" s="7">
        <f>'Raw Data'!E165</f>
        <v>136.22999999999999</v>
      </c>
      <c r="L178" s="12"/>
      <c r="M178" s="12"/>
    </row>
    <row r="179" spans="1:16" ht="15.75" customHeight="1" x14ac:dyDescent="0.25">
      <c r="A179" s="7" t="str">
        <f>LEFT(Table1[[#This Row],[Date]],4)</f>
        <v>2008</v>
      </c>
      <c r="B179" s="7" t="str">
        <f>RIGHT(Table1[[#This Row],[Date]],2)</f>
        <v>09</v>
      </c>
      <c r="C179" s="8" t="str">
        <f>'Raw Data'!A166</f>
        <v>2008-09</v>
      </c>
      <c r="D179" s="7">
        <f>Table1[[#This Row],[Monthly Precipitation Rate (Millimeters per Day)]]*30</f>
        <v>0.63</v>
      </c>
      <c r="E179" s="7">
        <f>'Raw Data'!C166</f>
        <v>19.067</v>
      </c>
      <c r="F179" s="7">
        <f>'Raw Data'!B166</f>
        <v>2.1000000000000001E-2</v>
      </c>
      <c r="G179" s="7">
        <f>'Raw Data'!D166</f>
        <v>-28.701000000000001</v>
      </c>
      <c r="H179" s="7">
        <f>'Raw Data'!E166</f>
        <v>136.22999999999999</v>
      </c>
      <c r="L179" s="12"/>
      <c r="M179" s="12"/>
    </row>
    <row r="180" spans="1:16" ht="15.75" customHeight="1" x14ac:dyDescent="0.25">
      <c r="A180" s="7" t="str">
        <f>LEFT(Table1[[#This Row],[Date]],4)</f>
        <v>2008</v>
      </c>
      <c r="B180" s="7" t="str">
        <f>RIGHT(Table1[[#This Row],[Date]],2)</f>
        <v>10</v>
      </c>
      <c r="C180" s="11" t="str">
        <f>'Raw Data'!A167</f>
        <v>2008-10</v>
      </c>
      <c r="D180" s="7">
        <f>Table1[[#This Row],[Monthly Precipitation Rate (Millimeters per Day)]]*31</f>
        <v>3.9060000000000001</v>
      </c>
      <c r="E180" s="7">
        <f>'Raw Data'!C167</f>
        <v>24.027999999999999</v>
      </c>
      <c r="F180" s="7">
        <f>'Raw Data'!B167</f>
        <v>0.126</v>
      </c>
      <c r="G180" s="7">
        <f>'Raw Data'!D167</f>
        <v>-28.701000000000001</v>
      </c>
      <c r="H180" s="7">
        <f>'Raw Data'!E167</f>
        <v>136.22999999999999</v>
      </c>
      <c r="L180" s="12"/>
      <c r="M180" s="12"/>
    </row>
    <row r="181" spans="1:16" ht="15.75" customHeight="1" x14ac:dyDescent="0.25">
      <c r="A181" s="7" t="str">
        <f>LEFT(Table1[[#This Row],[Date]],4)</f>
        <v>2008</v>
      </c>
      <c r="B181" s="7" t="str">
        <f>RIGHT(Table1[[#This Row],[Date]],2)</f>
        <v>11</v>
      </c>
      <c r="C181" s="11" t="str">
        <f>'Raw Data'!A168</f>
        <v>2008-11</v>
      </c>
      <c r="D181" s="7">
        <f>Table1[[#This Row],[Monthly Precipitation Rate (Millimeters per Day)]]*30</f>
        <v>38.309999999999995</v>
      </c>
      <c r="E181" s="7">
        <f>'Raw Data'!C168</f>
        <v>24.829000000000001</v>
      </c>
      <c r="F181" s="7">
        <f>'Raw Data'!B168</f>
        <v>1.2769999999999999</v>
      </c>
      <c r="G181" s="7">
        <f>'Raw Data'!D168</f>
        <v>-28.701000000000001</v>
      </c>
      <c r="H181" s="7">
        <f>'Raw Data'!E168</f>
        <v>136.22999999999999</v>
      </c>
      <c r="L181" s="12"/>
      <c r="M181" s="12"/>
    </row>
    <row r="182" spans="1:16" ht="15.75" customHeight="1" x14ac:dyDescent="0.25">
      <c r="A182" s="7" t="str">
        <f>LEFT(Table1[[#This Row],[Date]],4)</f>
        <v>2008</v>
      </c>
      <c r="B182" s="7" t="str">
        <f>RIGHT(Table1[[#This Row],[Date]],2)</f>
        <v>12</v>
      </c>
      <c r="C182" s="11" t="str">
        <f>'Raw Data'!A169</f>
        <v>2008-12</v>
      </c>
      <c r="D182" s="7">
        <f>Table1[[#This Row],[Monthly Precipitation Rate (Millimeters per Day)]]*31</f>
        <v>54.157000000000004</v>
      </c>
      <c r="E182" s="7">
        <f>'Raw Data'!C169</f>
        <v>27.341999999999999</v>
      </c>
      <c r="F182" s="7">
        <f>'Raw Data'!B169</f>
        <v>1.7470000000000001</v>
      </c>
      <c r="G182" s="7">
        <f>'Raw Data'!D169</f>
        <v>-28.701000000000001</v>
      </c>
      <c r="H182" s="7">
        <f>'Raw Data'!E169</f>
        <v>136.22999999999999</v>
      </c>
      <c r="L182" s="12"/>
      <c r="M182" s="12"/>
    </row>
    <row r="183" spans="1:16" ht="60" x14ac:dyDescent="0.25">
      <c r="A183" s="13" t="s">
        <v>5</v>
      </c>
      <c r="B183" s="14" t="s">
        <v>6</v>
      </c>
      <c r="C183" s="7" t="s">
        <v>0</v>
      </c>
      <c r="D183" s="21" t="s">
        <v>381</v>
      </c>
      <c r="E183" s="22" t="s">
        <v>380</v>
      </c>
      <c r="F183" s="14" t="s">
        <v>1</v>
      </c>
      <c r="G183" s="14" t="s">
        <v>3</v>
      </c>
      <c r="H183" s="15" t="s">
        <v>4</v>
      </c>
      <c r="I183" s="16"/>
      <c r="J183" s="16"/>
      <c r="K183" s="16"/>
      <c r="L183" s="16"/>
      <c r="M183" s="16"/>
      <c r="N183" s="16"/>
      <c r="O183" s="16"/>
      <c r="P183" s="16"/>
    </row>
    <row r="184" spans="1:16" ht="15.75" customHeight="1" x14ac:dyDescent="0.25">
      <c r="A184" s="7" t="str">
        <f>LEFT(Table1[[#This Row],[Date]],4)</f>
        <v>2009</v>
      </c>
      <c r="B184" s="7" t="str">
        <f>RIGHT(Table1[[#This Row],[Date]],2)</f>
        <v>01</v>
      </c>
      <c r="C184" s="8" t="str">
        <f>'Raw Data'!A170</f>
        <v>2009-01</v>
      </c>
      <c r="D184" s="7">
        <f>Table1[[#This Row],[Monthly Precipitation Rate (Millimeters per Day)]]*31</f>
        <v>3.2549999999999999</v>
      </c>
      <c r="E184" s="7">
        <f>'Raw Data'!C170</f>
        <v>31.905000000000001</v>
      </c>
      <c r="F184" s="7">
        <f>'Raw Data'!B170</f>
        <v>0.105</v>
      </c>
      <c r="G184" s="7">
        <f>'Raw Data'!D170</f>
        <v>-28.701000000000001</v>
      </c>
      <c r="H184" s="7">
        <f>'Raw Data'!E170</f>
        <v>136.22999999999999</v>
      </c>
      <c r="L184" s="12"/>
      <c r="M184" s="12"/>
    </row>
    <row r="185" spans="1:16" ht="15.75" customHeight="1" x14ac:dyDescent="0.25">
      <c r="A185" s="7" t="str">
        <f>LEFT(Table1[[#This Row],[Date]],4)</f>
        <v>2009</v>
      </c>
      <c r="B185" s="7" t="str">
        <f>RIGHT(Table1[[#This Row],[Date]],2)</f>
        <v>02</v>
      </c>
      <c r="C185" s="8" t="str">
        <f>'Raw Data'!A171</f>
        <v>2009-02</v>
      </c>
      <c r="D185">
        <f>IF(OR(AND(MOD(A185,4)=0,MOD(A185,100)&lt;&gt;0), MOD(A185,400)=0),F185* 29,F185*28)</f>
        <v>0.36399999999999999</v>
      </c>
      <c r="E185" s="7">
        <f>'Raw Data'!C171</f>
        <v>30.937999999999999</v>
      </c>
      <c r="F185" s="7">
        <f>'Raw Data'!B171</f>
        <v>1.2999999999999999E-2</v>
      </c>
      <c r="G185" s="7">
        <f>'Raw Data'!D171</f>
        <v>-28.701000000000001</v>
      </c>
      <c r="H185" s="7">
        <f>'Raw Data'!E171</f>
        <v>136.22999999999999</v>
      </c>
      <c r="L185" s="12"/>
      <c r="M185" s="12"/>
    </row>
    <row r="186" spans="1:16" ht="15.75" customHeight="1" x14ac:dyDescent="0.25">
      <c r="A186" s="7" t="str">
        <f>LEFT(Table1[[#This Row],[Date]],4)</f>
        <v>2009</v>
      </c>
      <c r="B186" s="7" t="str">
        <f>RIGHT(Table1[[#This Row],[Date]],2)</f>
        <v>03</v>
      </c>
      <c r="C186" s="8" t="str">
        <f>'Raw Data'!A172</f>
        <v>2009-03</v>
      </c>
      <c r="D186" s="7">
        <f>Table1[[#This Row],[Monthly Precipitation Rate (Millimeters per Day)]]*31</f>
        <v>12.524000000000001</v>
      </c>
      <c r="E186" s="7">
        <f>'Raw Data'!C172</f>
        <v>27.126999999999999</v>
      </c>
      <c r="F186" s="7">
        <f>'Raw Data'!B172</f>
        <v>0.40400000000000003</v>
      </c>
      <c r="G186" s="7">
        <f>'Raw Data'!D172</f>
        <v>-28.701000000000001</v>
      </c>
      <c r="H186" s="7">
        <f>'Raw Data'!E172</f>
        <v>136.22999999999999</v>
      </c>
      <c r="L186" s="12"/>
      <c r="M186" s="12"/>
    </row>
    <row r="187" spans="1:16" ht="15.75" customHeight="1" x14ac:dyDescent="0.25">
      <c r="A187" s="7" t="str">
        <f>LEFT(Table1[[#This Row],[Date]],4)</f>
        <v>2009</v>
      </c>
      <c r="B187" s="7" t="str">
        <f>RIGHT(Table1[[#This Row],[Date]],2)</f>
        <v>04</v>
      </c>
      <c r="C187" s="8" t="str">
        <f>'Raw Data'!A173</f>
        <v>2009-04</v>
      </c>
      <c r="D187" s="7">
        <f>Table1[[#This Row],[Monthly Precipitation Rate (Millimeters per Day)]]*30</f>
        <v>9.7200000000000006</v>
      </c>
      <c r="E187" s="7">
        <f>'Raw Data'!C173</f>
        <v>21.190999999999999</v>
      </c>
      <c r="F187" s="7">
        <f>'Raw Data'!B173</f>
        <v>0.32400000000000001</v>
      </c>
      <c r="G187" s="7">
        <f>'Raw Data'!D173</f>
        <v>-28.701000000000001</v>
      </c>
      <c r="H187" s="7">
        <f>'Raw Data'!E173</f>
        <v>136.22999999999999</v>
      </c>
      <c r="L187" s="12"/>
      <c r="M187" s="12"/>
    </row>
    <row r="188" spans="1:16" ht="15.75" customHeight="1" x14ac:dyDescent="0.25">
      <c r="A188" s="7" t="str">
        <f>LEFT(Table1[[#This Row],[Date]],4)</f>
        <v>2009</v>
      </c>
      <c r="B188" s="7" t="str">
        <f>RIGHT(Table1[[#This Row],[Date]],2)</f>
        <v>05</v>
      </c>
      <c r="C188" s="8" t="str">
        <f>'Raw Data'!A174</f>
        <v>2009-05</v>
      </c>
      <c r="D188" s="7">
        <f>Table1[[#This Row],[Monthly Precipitation Rate (Millimeters per Day)]]*31</f>
        <v>14.539</v>
      </c>
      <c r="E188" s="7">
        <f>'Raw Data'!C174</f>
        <v>15.422000000000001</v>
      </c>
      <c r="F188" s="7">
        <f>'Raw Data'!B174</f>
        <v>0.46899999999999997</v>
      </c>
      <c r="G188" s="7">
        <f>'Raw Data'!D174</f>
        <v>-28.701000000000001</v>
      </c>
      <c r="H188" s="7">
        <f>'Raw Data'!E174</f>
        <v>136.22999999999999</v>
      </c>
      <c r="L188" s="12"/>
      <c r="M188" s="12"/>
    </row>
    <row r="189" spans="1:16" ht="15.75" customHeight="1" x14ac:dyDescent="0.25">
      <c r="A189" s="7" t="str">
        <f>LEFT(Table1[[#This Row],[Date]],4)</f>
        <v>2009</v>
      </c>
      <c r="B189" s="7" t="str">
        <f>RIGHT(Table1[[#This Row],[Date]],2)</f>
        <v>06</v>
      </c>
      <c r="C189" s="8" t="str">
        <f>'Raw Data'!A175</f>
        <v>2009-06</v>
      </c>
      <c r="D189" s="7">
        <f>Table1[[#This Row],[Monthly Precipitation Rate (Millimeters per Day)]]*30</f>
        <v>9.27</v>
      </c>
      <c r="E189" s="7">
        <f>'Raw Data'!C175</f>
        <v>13.457000000000001</v>
      </c>
      <c r="F189" s="7">
        <f>'Raw Data'!B175</f>
        <v>0.309</v>
      </c>
      <c r="G189" s="7">
        <f>'Raw Data'!D175</f>
        <v>-28.701000000000001</v>
      </c>
      <c r="H189" s="7">
        <f>'Raw Data'!E175</f>
        <v>136.22999999999999</v>
      </c>
      <c r="L189" s="12"/>
      <c r="M189" s="12"/>
    </row>
    <row r="190" spans="1:16" ht="15.75" customHeight="1" x14ac:dyDescent="0.25">
      <c r="A190" s="7" t="str">
        <f>LEFT(Table1[[#This Row],[Date]],4)</f>
        <v>2009</v>
      </c>
      <c r="B190" s="7" t="str">
        <f>RIGHT(Table1[[#This Row],[Date]],2)</f>
        <v>07</v>
      </c>
      <c r="C190" s="8" t="str">
        <f>'Raw Data'!A176</f>
        <v>2009-07</v>
      </c>
      <c r="D190" s="7">
        <f>Table1[[#This Row],[Monthly Precipitation Rate (Millimeters per Day)]]*31</f>
        <v>6.6959999999999997</v>
      </c>
      <c r="E190" s="7">
        <f>'Raw Data'!C176</f>
        <v>13.141</v>
      </c>
      <c r="F190" s="7">
        <f>'Raw Data'!B176</f>
        <v>0.216</v>
      </c>
      <c r="G190" s="7">
        <f>'Raw Data'!D176</f>
        <v>-28.701000000000001</v>
      </c>
      <c r="H190" s="7">
        <f>'Raw Data'!E176</f>
        <v>136.22999999999999</v>
      </c>
      <c r="L190" s="12"/>
      <c r="M190" s="12"/>
    </row>
    <row r="191" spans="1:16" ht="15.75" customHeight="1" x14ac:dyDescent="0.25">
      <c r="A191" s="7" t="str">
        <f>LEFT(Table1[[#This Row],[Date]],4)</f>
        <v>2009</v>
      </c>
      <c r="B191" s="7" t="str">
        <f>RIGHT(Table1[[#This Row],[Date]],2)</f>
        <v>08</v>
      </c>
      <c r="C191" s="8" t="str">
        <f>'Raw Data'!A177</f>
        <v>2009-08</v>
      </c>
      <c r="D191" s="7">
        <f>Table1[[#This Row],[Monthly Precipitation Rate (Millimeters per Day)]]*31</f>
        <v>4.3709999999999996</v>
      </c>
      <c r="E191" s="7">
        <f>'Raw Data'!C177</f>
        <v>17.771999999999998</v>
      </c>
      <c r="F191" s="7">
        <f>'Raw Data'!B177</f>
        <v>0.14099999999999999</v>
      </c>
      <c r="G191" s="7">
        <f>'Raw Data'!D177</f>
        <v>-28.701000000000001</v>
      </c>
      <c r="H191" s="7">
        <f>'Raw Data'!E177</f>
        <v>136.22999999999999</v>
      </c>
      <c r="L191" s="12"/>
      <c r="M191" s="12"/>
    </row>
    <row r="192" spans="1:16" ht="15.75" customHeight="1" x14ac:dyDescent="0.25">
      <c r="A192" s="7" t="str">
        <f>LEFT(Table1[[#This Row],[Date]],4)</f>
        <v>2009</v>
      </c>
      <c r="B192" s="7" t="str">
        <f>RIGHT(Table1[[#This Row],[Date]],2)</f>
        <v>09</v>
      </c>
      <c r="C192" s="8" t="str">
        <f>'Raw Data'!A178</f>
        <v>2009-09</v>
      </c>
      <c r="D192" s="7">
        <f>Table1[[#This Row],[Monthly Precipitation Rate (Millimeters per Day)]]*30</f>
        <v>16.650000000000002</v>
      </c>
      <c r="E192" s="7">
        <f>'Raw Data'!C178</f>
        <v>19.148</v>
      </c>
      <c r="F192" s="7">
        <f>'Raw Data'!B178</f>
        <v>0.55500000000000005</v>
      </c>
      <c r="G192" s="7">
        <f>'Raw Data'!D178</f>
        <v>-28.701000000000001</v>
      </c>
      <c r="H192" s="7">
        <f>'Raw Data'!E178</f>
        <v>136.22999999999999</v>
      </c>
      <c r="L192" s="12"/>
      <c r="M192" s="12"/>
    </row>
    <row r="193" spans="1:16" ht="15.75" customHeight="1" x14ac:dyDescent="0.25">
      <c r="A193" s="7" t="str">
        <f>LEFT(Table1[[#This Row],[Date]],4)</f>
        <v>2009</v>
      </c>
      <c r="B193" s="7" t="str">
        <f>RIGHT(Table1[[#This Row],[Date]],2)</f>
        <v>10</v>
      </c>
      <c r="C193" s="11" t="str">
        <f>'Raw Data'!A179</f>
        <v>2009-10</v>
      </c>
      <c r="D193" s="7">
        <f>Table1[[#This Row],[Monthly Precipitation Rate (Millimeters per Day)]]*31</f>
        <v>4.5569999999999995</v>
      </c>
      <c r="E193" s="7">
        <f>'Raw Data'!C179</f>
        <v>22.062000000000001</v>
      </c>
      <c r="F193" s="7">
        <f>'Raw Data'!B179</f>
        <v>0.14699999999999999</v>
      </c>
      <c r="G193" s="7">
        <f>'Raw Data'!D179</f>
        <v>-28.701000000000001</v>
      </c>
      <c r="H193" s="7">
        <f>'Raw Data'!E179</f>
        <v>136.22999999999999</v>
      </c>
      <c r="L193" s="12"/>
      <c r="M193" s="12"/>
    </row>
    <row r="194" spans="1:16" ht="15.75" customHeight="1" x14ac:dyDescent="0.25">
      <c r="A194" s="7" t="str">
        <f>LEFT(Table1[[#This Row],[Date]],4)</f>
        <v>2009</v>
      </c>
      <c r="B194" s="7" t="str">
        <f>RIGHT(Table1[[#This Row],[Date]],2)</f>
        <v>11</v>
      </c>
      <c r="C194" s="11" t="str">
        <f>'Raw Data'!A180</f>
        <v>2009-11</v>
      </c>
      <c r="D194" s="7">
        <f>Table1[[#This Row],[Monthly Precipitation Rate (Millimeters per Day)]]*30</f>
        <v>34.47</v>
      </c>
      <c r="E194" s="7">
        <f>'Raw Data'!C180</f>
        <v>27.567</v>
      </c>
      <c r="F194" s="7">
        <f>'Raw Data'!B180</f>
        <v>1.149</v>
      </c>
      <c r="G194" s="7">
        <f>'Raw Data'!D180</f>
        <v>-28.701000000000001</v>
      </c>
      <c r="H194" s="7">
        <f>'Raw Data'!E180</f>
        <v>136.22999999999999</v>
      </c>
      <c r="L194" s="12"/>
      <c r="M194" s="12"/>
    </row>
    <row r="195" spans="1:16" ht="15.75" customHeight="1" x14ac:dyDescent="0.25">
      <c r="A195" s="7" t="str">
        <f>LEFT(Table1[[#This Row],[Date]],4)</f>
        <v>2009</v>
      </c>
      <c r="B195" s="7" t="str">
        <f>RIGHT(Table1[[#This Row],[Date]],2)</f>
        <v>12</v>
      </c>
      <c r="C195" s="11" t="str">
        <f>'Raw Data'!A181</f>
        <v>2009-12</v>
      </c>
      <c r="D195" s="7">
        <f>Table1[[#This Row],[Monthly Precipitation Rate (Millimeters per Day)]]*31</f>
        <v>21.266000000000002</v>
      </c>
      <c r="E195" s="7">
        <f>'Raw Data'!C181</f>
        <v>27.509</v>
      </c>
      <c r="F195" s="7">
        <f>'Raw Data'!B181</f>
        <v>0.68600000000000005</v>
      </c>
      <c r="G195" s="7">
        <f>'Raw Data'!D181</f>
        <v>-28.701000000000001</v>
      </c>
      <c r="H195" s="7">
        <f>'Raw Data'!E181</f>
        <v>136.22999999999999</v>
      </c>
      <c r="L195" s="12"/>
      <c r="M195" s="12"/>
    </row>
    <row r="196" spans="1:16" ht="60" x14ac:dyDescent="0.25">
      <c r="A196" s="13" t="s">
        <v>5</v>
      </c>
      <c r="B196" s="14" t="s">
        <v>6</v>
      </c>
      <c r="C196" s="7" t="s">
        <v>0</v>
      </c>
      <c r="D196" s="21" t="s">
        <v>381</v>
      </c>
      <c r="E196" s="22" t="s">
        <v>380</v>
      </c>
      <c r="F196" s="14" t="s">
        <v>1</v>
      </c>
      <c r="G196" s="14" t="s">
        <v>3</v>
      </c>
      <c r="H196" s="15" t="s">
        <v>4</v>
      </c>
      <c r="I196" s="16"/>
      <c r="J196" s="16"/>
      <c r="K196" s="16"/>
      <c r="L196" s="16"/>
      <c r="M196" s="16"/>
      <c r="N196" s="16"/>
      <c r="O196" s="16"/>
      <c r="P196" s="16"/>
    </row>
    <row r="197" spans="1:16" ht="15.75" customHeight="1" x14ac:dyDescent="0.25">
      <c r="A197" s="7" t="str">
        <f>LEFT(Table1[[#This Row],[Date]],4)</f>
        <v>2010</v>
      </c>
      <c r="B197" s="7" t="str">
        <f>RIGHT(Table1[[#This Row],[Date]],2)</f>
        <v>01</v>
      </c>
      <c r="C197" s="8" t="str">
        <f>'Raw Data'!A182</f>
        <v>2010-01</v>
      </c>
      <c r="D197" s="7">
        <f>Table1[[#This Row],[Monthly Precipitation Rate (Millimeters per Day)]]*31</f>
        <v>14.756</v>
      </c>
      <c r="E197" s="7">
        <f>'Raw Data'!C182</f>
        <v>30.981000000000002</v>
      </c>
      <c r="F197" s="7">
        <f>'Raw Data'!B182</f>
        <v>0.47599999999999998</v>
      </c>
      <c r="G197" s="7">
        <f>'Raw Data'!D182</f>
        <v>-28.701000000000001</v>
      </c>
      <c r="H197" s="7">
        <f>'Raw Data'!E182</f>
        <v>136.22999999999999</v>
      </c>
      <c r="L197" s="12"/>
      <c r="M197" s="12"/>
    </row>
    <row r="198" spans="1:16" ht="15.75" customHeight="1" x14ac:dyDescent="0.25">
      <c r="A198" s="7" t="str">
        <f>LEFT(Table1[[#This Row],[Date]],4)</f>
        <v>2010</v>
      </c>
      <c r="B198" s="7" t="str">
        <f>RIGHT(Table1[[#This Row],[Date]],2)</f>
        <v>02</v>
      </c>
      <c r="C198" s="8" t="str">
        <f>'Raw Data'!A183</f>
        <v>2010-02</v>
      </c>
      <c r="D198">
        <f>IF(OR(AND(MOD(A198,4)=0,MOD(A198,100)&lt;&gt;0), MOD(A198,400)=0),F198* 29,F198*28)</f>
        <v>62.720000000000006</v>
      </c>
      <c r="E198" s="7">
        <f>'Raw Data'!C183</f>
        <v>29.036000000000001</v>
      </c>
      <c r="F198" s="7">
        <f>'Raw Data'!B183</f>
        <v>2.2400000000000002</v>
      </c>
      <c r="G198" s="7">
        <f>'Raw Data'!D183</f>
        <v>-28.701000000000001</v>
      </c>
      <c r="H198" s="7">
        <f>'Raw Data'!E183</f>
        <v>136.22999999999999</v>
      </c>
      <c r="L198" s="12"/>
      <c r="M198" s="12"/>
    </row>
    <row r="199" spans="1:16" ht="15.75" customHeight="1" x14ac:dyDescent="0.25">
      <c r="A199" s="7" t="str">
        <f>LEFT(Table1[[#This Row],[Date]],4)</f>
        <v>2010</v>
      </c>
      <c r="B199" s="7" t="str">
        <f>RIGHT(Table1[[#This Row],[Date]],2)</f>
        <v>03</v>
      </c>
      <c r="C199" s="8" t="str">
        <f>'Raw Data'!A184</f>
        <v>2010-03</v>
      </c>
      <c r="D199" s="7">
        <f>Table1[[#This Row],[Monthly Precipitation Rate (Millimeters per Day)]]*31</f>
        <v>8.6800000000000015</v>
      </c>
      <c r="E199" s="7">
        <f>'Raw Data'!C184</f>
        <v>25.664999999999999</v>
      </c>
      <c r="F199" s="7">
        <f>'Raw Data'!B184</f>
        <v>0.28000000000000003</v>
      </c>
      <c r="G199" s="7">
        <f>'Raw Data'!D184</f>
        <v>-28.701000000000001</v>
      </c>
      <c r="H199" s="7">
        <f>'Raw Data'!E184</f>
        <v>136.22999999999999</v>
      </c>
      <c r="L199" s="12"/>
      <c r="M199" s="12"/>
    </row>
    <row r="200" spans="1:16" ht="15.75" customHeight="1" x14ac:dyDescent="0.25">
      <c r="A200" s="7" t="str">
        <f>LEFT(Table1[[#This Row],[Date]],4)</f>
        <v>2010</v>
      </c>
      <c r="B200" s="7" t="str">
        <f>RIGHT(Table1[[#This Row],[Date]],2)</f>
        <v>04</v>
      </c>
      <c r="C200" s="8" t="str">
        <f>'Raw Data'!A185</f>
        <v>2010-04</v>
      </c>
      <c r="D200" s="7">
        <f>Table1[[#This Row],[Monthly Precipitation Rate (Millimeters per Day)]]*30</f>
        <v>33.36</v>
      </c>
      <c r="E200" s="7">
        <f>'Raw Data'!C185</f>
        <v>21.478000000000002</v>
      </c>
      <c r="F200" s="7">
        <f>'Raw Data'!B185</f>
        <v>1.1120000000000001</v>
      </c>
      <c r="G200" s="7">
        <f>'Raw Data'!D185</f>
        <v>-28.701000000000001</v>
      </c>
      <c r="H200" s="7">
        <f>'Raw Data'!E185</f>
        <v>136.22999999999999</v>
      </c>
      <c r="L200" s="12"/>
      <c r="M200" s="12"/>
    </row>
    <row r="201" spans="1:16" ht="15.75" customHeight="1" x14ac:dyDescent="0.25">
      <c r="A201" s="7" t="str">
        <f>LEFT(Table1[[#This Row],[Date]],4)</f>
        <v>2010</v>
      </c>
      <c r="B201" s="7" t="str">
        <f>RIGHT(Table1[[#This Row],[Date]],2)</f>
        <v>05</v>
      </c>
      <c r="C201" s="8" t="str">
        <f>'Raw Data'!A186</f>
        <v>2010-05</v>
      </c>
      <c r="D201" s="7">
        <f>Table1[[#This Row],[Monthly Precipitation Rate (Millimeters per Day)]]*31</f>
        <v>18.259</v>
      </c>
      <c r="E201" s="7">
        <f>'Raw Data'!C186</f>
        <v>15.35</v>
      </c>
      <c r="F201" s="7">
        <f>'Raw Data'!B186</f>
        <v>0.58899999999999997</v>
      </c>
      <c r="G201" s="7">
        <f>'Raw Data'!D186</f>
        <v>-28.701000000000001</v>
      </c>
      <c r="H201" s="7">
        <f>'Raw Data'!E186</f>
        <v>136.22999999999999</v>
      </c>
      <c r="L201" s="12"/>
      <c r="M201" s="12"/>
    </row>
    <row r="202" spans="1:16" ht="15.75" customHeight="1" x14ac:dyDescent="0.25">
      <c r="A202" s="7" t="str">
        <f>LEFT(Table1[[#This Row],[Date]],4)</f>
        <v>2010</v>
      </c>
      <c r="B202" s="7" t="str">
        <f>RIGHT(Table1[[#This Row],[Date]],2)</f>
        <v>06</v>
      </c>
      <c r="C202" s="8" t="str">
        <f>'Raw Data'!A187</f>
        <v>2010-06</v>
      </c>
      <c r="D202" s="7">
        <f>Table1[[#This Row],[Monthly Precipitation Rate (Millimeters per Day)]]*30</f>
        <v>4.3499999999999996</v>
      </c>
      <c r="E202" s="7">
        <f>'Raw Data'!C187</f>
        <v>11.992000000000001</v>
      </c>
      <c r="F202" s="7">
        <f>'Raw Data'!B187</f>
        <v>0.14499999999999999</v>
      </c>
      <c r="G202" s="7">
        <f>'Raw Data'!D187</f>
        <v>-28.701000000000001</v>
      </c>
      <c r="H202" s="7">
        <f>'Raw Data'!E187</f>
        <v>136.22999999999999</v>
      </c>
      <c r="L202" s="12"/>
      <c r="M202" s="12"/>
    </row>
    <row r="203" spans="1:16" ht="15.75" customHeight="1" x14ac:dyDescent="0.25">
      <c r="A203" s="7" t="str">
        <f>LEFT(Table1[[#This Row],[Date]],4)</f>
        <v>2010</v>
      </c>
      <c r="B203" s="7" t="str">
        <f>RIGHT(Table1[[#This Row],[Date]],2)</f>
        <v>07</v>
      </c>
      <c r="C203" s="8" t="str">
        <f>'Raw Data'!A188</f>
        <v>2010-07</v>
      </c>
      <c r="D203" s="7">
        <f>Table1[[#This Row],[Monthly Precipitation Rate (Millimeters per Day)]]*31</f>
        <v>38.099000000000004</v>
      </c>
      <c r="E203" s="7">
        <f>'Raw Data'!C188</f>
        <v>11.47</v>
      </c>
      <c r="F203" s="7">
        <f>'Raw Data'!B188</f>
        <v>1.2290000000000001</v>
      </c>
      <c r="G203" s="7">
        <f>'Raw Data'!D188</f>
        <v>-28.701000000000001</v>
      </c>
      <c r="H203" s="7">
        <f>'Raw Data'!E188</f>
        <v>136.22999999999999</v>
      </c>
      <c r="L203" s="12"/>
      <c r="M203" s="12"/>
    </row>
    <row r="204" spans="1:16" ht="15.75" customHeight="1" x14ac:dyDescent="0.25">
      <c r="A204" s="7" t="str">
        <f>LEFT(Table1[[#This Row],[Date]],4)</f>
        <v>2010</v>
      </c>
      <c r="B204" s="7" t="str">
        <f>RIGHT(Table1[[#This Row],[Date]],2)</f>
        <v>08</v>
      </c>
      <c r="C204" s="8" t="str">
        <f>'Raw Data'!A189</f>
        <v>2010-08</v>
      </c>
      <c r="D204" s="7">
        <f>Table1[[#This Row],[Monthly Precipitation Rate (Millimeters per Day)]]*31</f>
        <v>36.146000000000001</v>
      </c>
      <c r="E204" s="7">
        <f>'Raw Data'!C189</f>
        <v>12.301</v>
      </c>
      <c r="F204" s="7">
        <f>'Raw Data'!B189</f>
        <v>1.1659999999999999</v>
      </c>
      <c r="G204" s="7">
        <f>'Raw Data'!D189</f>
        <v>-28.701000000000001</v>
      </c>
      <c r="H204" s="7">
        <f>'Raw Data'!E189</f>
        <v>136.22999999999999</v>
      </c>
      <c r="L204" s="12"/>
      <c r="M204" s="12"/>
    </row>
    <row r="205" spans="1:16" ht="15.75" customHeight="1" x14ac:dyDescent="0.25">
      <c r="A205" s="7" t="str">
        <f>LEFT(Table1[[#This Row],[Date]],4)</f>
        <v>2010</v>
      </c>
      <c r="B205" s="7" t="str">
        <f>RIGHT(Table1[[#This Row],[Date]],2)</f>
        <v>09</v>
      </c>
      <c r="C205" s="8" t="str">
        <f>'Raw Data'!A190</f>
        <v>2010-09</v>
      </c>
      <c r="D205" s="7">
        <f>Table1[[#This Row],[Monthly Precipitation Rate (Millimeters per Day)]]*30</f>
        <v>38.07</v>
      </c>
      <c r="E205" s="7">
        <f>'Raw Data'!C190</f>
        <v>16.004000000000001</v>
      </c>
      <c r="F205" s="7">
        <f>'Raw Data'!B190</f>
        <v>1.2689999999999999</v>
      </c>
      <c r="G205" s="7">
        <f>'Raw Data'!D190</f>
        <v>-28.701000000000001</v>
      </c>
      <c r="H205" s="7">
        <f>'Raw Data'!E190</f>
        <v>136.22999999999999</v>
      </c>
      <c r="L205" s="12"/>
      <c r="M205" s="12"/>
    </row>
    <row r="206" spans="1:16" ht="15.75" customHeight="1" x14ac:dyDescent="0.25">
      <c r="A206" s="7" t="str">
        <f>LEFT(Table1[[#This Row],[Date]],4)</f>
        <v>2010</v>
      </c>
      <c r="B206" s="7" t="str">
        <f>RIGHT(Table1[[#This Row],[Date]],2)</f>
        <v>10</v>
      </c>
      <c r="C206" s="11" t="str">
        <f>'Raw Data'!A191</f>
        <v>2010-10</v>
      </c>
      <c r="D206" s="7">
        <f>Table1[[#This Row],[Monthly Precipitation Rate (Millimeters per Day)]]*31</f>
        <v>46.561999999999998</v>
      </c>
      <c r="E206" s="7">
        <f>'Raw Data'!C191</f>
        <v>19.518000000000001</v>
      </c>
      <c r="F206" s="7">
        <f>'Raw Data'!B191</f>
        <v>1.502</v>
      </c>
      <c r="G206" s="7">
        <f>'Raw Data'!D191</f>
        <v>-28.701000000000001</v>
      </c>
      <c r="H206" s="7">
        <f>'Raw Data'!E191</f>
        <v>136.22999999999999</v>
      </c>
      <c r="L206" s="12"/>
      <c r="M206" s="12"/>
    </row>
    <row r="207" spans="1:16" ht="15.75" customHeight="1" x14ac:dyDescent="0.25">
      <c r="A207" s="7" t="str">
        <f>LEFT(Table1[[#This Row],[Date]],4)</f>
        <v>2010</v>
      </c>
      <c r="B207" s="7" t="str">
        <f>RIGHT(Table1[[#This Row],[Date]],2)</f>
        <v>11</v>
      </c>
      <c r="C207" s="11" t="str">
        <f>'Raw Data'!A192</f>
        <v>2010-11</v>
      </c>
      <c r="D207" s="7">
        <f>Table1[[#This Row],[Monthly Precipitation Rate (Millimeters per Day)]]*30</f>
        <v>33.33</v>
      </c>
      <c r="E207" s="7">
        <f>'Raw Data'!C192</f>
        <v>23.68</v>
      </c>
      <c r="F207" s="7">
        <f>'Raw Data'!B192</f>
        <v>1.111</v>
      </c>
      <c r="G207" s="7">
        <f>'Raw Data'!D192</f>
        <v>-28.701000000000001</v>
      </c>
      <c r="H207" s="7">
        <f>'Raw Data'!E192</f>
        <v>136.22999999999999</v>
      </c>
      <c r="L207" s="12"/>
      <c r="M207" s="12"/>
    </row>
    <row r="208" spans="1:16" ht="15.75" customHeight="1" x14ac:dyDescent="0.25">
      <c r="A208" s="7" t="str">
        <f>LEFT(Table1[[#This Row],[Date]],4)</f>
        <v>2010</v>
      </c>
      <c r="B208" s="7" t="str">
        <f>RIGHT(Table1[[#This Row],[Date]],2)</f>
        <v>12</v>
      </c>
      <c r="C208" s="11" t="str">
        <f>'Raw Data'!A193</f>
        <v>2010-12</v>
      </c>
      <c r="D208" s="7">
        <f>Table1[[#This Row],[Monthly Precipitation Rate (Millimeters per Day)]]*31</f>
        <v>20.801000000000002</v>
      </c>
      <c r="E208" s="7">
        <f>'Raw Data'!C193</f>
        <v>26.678000000000001</v>
      </c>
      <c r="F208" s="7">
        <f>'Raw Data'!B193</f>
        <v>0.67100000000000004</v>
      </c>
      <c r="G208" s="7">
        <f>'Raw Data'!D193</f>
        <v>-28.701000000000001</v>
      </c>
      <c r="H208" s="7">
        <f>'Raw Data'!E193</f>
        <v>136.22999999999999</v>
      </c>
      <c r="L208" s="12"/>
      <c r="M208" s="12"/>
    </row>
    <row r="209" spans="1:16" ht="60" x14ac:dyDescent="0.25">
      <c r="A209" s="13" t="s">
        <v>5</v>
      </c>
      <c r="B209" s="14" t="s">
        <v>6</v>
      </c>
      <c r="C209" s="7" t="s">
        <v>0</v>
      </c>
      <c r="D209" s="21" t="s">
        <v>381</v>
      </c>
      <c r="E209" s="22" t="s">
        <v>380</v>
      </c>
      <c r="F209" s="14" t="s">
        <v>1</v>
      </c>
      <c r="G209" s="14" t="s">
        <v>3</v>
      </c>
      <c r="H209" s="15" t="s">
        <v>4</v>
      </c>
      <c r="I209" s="16"/>
      <c r="J209" s="16"/>
      <c r="K209" s="16"/>
      <c r="L209" s="16"/>
      <c r="M209" s="16"/>
      <c r="N209" s="16"/>
      <c r="O209" s="16"/>
      <c r="P209" s="16"/>
    </row>
    <row r="210" spans="1:16" ht="15.75" customHeight="1" x14ac:dyDescent="0.25">
      <c r="A210" s="7" t="str">
        <f>LEFT(Table1[[#This Row],[Date]],4)</f>
        <v>2011</v>
      </c>
      <c r="B210" s="7" t="str">
        <f>RIGHT(Table1[[#This Row],[Date]],2)</f>
        <v>01</v>
      </c>
      <c r="C210" s="8" t="str">
        <f>'Raw Data'!A194</f>
        <v>2011-01</v>
      </c>
      <c r="D210" s="7">
        <f>Table1[[#This Row],[Monthly Precipitation Rate (Millimeters per Day)]]*31</f>
        <v>14.849</v>
      </c>
      <c r="E210" s="7">
        <f>'Raw Data'!C194</f>
        <v>33.01</v>
      </c>
      <c r="F210" s="7">
        <f>'Raw Data'!B194</f>
        <v>0.47899999999999998</v>
      </c>
      <c r="G210" s="7">
        <f>'Raw Data'!D194</f>
        <v>-28.701000000000001</v>
      </c>
      <c r="H210" s="7">
        <f>'Raw Data'!E194</f>
        <v>136.22999999999999</v>
      </c>
      <c r="L210" s="12"/>
      <c r="M210" s="12"/>
    </row>
    <row r="211" spans="1:16" ht="15.75" customHeight="1" x14ac:dyDescent="0.25">
      <c r="A211" s="7" t="str">
        <f>LEFT(Table1[[#This Row],[Date]],4)</f>
        <v>2011</v>
      </c>
      <c r="B211" s="7" t="str">
        <f>RIGHT(Table1[[#This Row],[Date]],2)</f>
        <v>02</v>
      </c>
      <c r="C211" s="8" t="str">
        <f>'Raw Data'!A195</f>
        <v>2011-02</v>
      </c>
      <c r="D211">
        <f>IF(OR(AND(MOD(A211,4)=0,MOD(A211,100)&lt;&gt;0), MOD(A211,400)=0),F211* 29,F211*28)</f>
        <v>88.704000000000008</v>
      </c>
      <c r="E211" s="7">
        <f>'Raw Data'!C195</f>
        <v>27.805</v>
      </c>
      <c r="F211" s="7">
        <f>'Raw Data'!B195</f>
        <v>3.1680000000000001</v>
      </c>
      <c r="G211" s="7">
        <f>'Raw Data'!D195</f>
        <v>-28.701000000000001</v>
      </c>
      <c r="H211" s="7">
        <f>'Raw Data'!E195</f>
        <v>136.22999999999999</v>
      </c>
      <c r="L211" s="12"/>
      <c r="M211" s="12"/>
    </row>
    <row r="212" spans="1:16" ht="15.75" customHeight="1" x14ac:dyDescent="0.25">
      <c r="A212" s="7" t="str">
        <f>LEFT(Table1[[#This Row],[Date]],4)</f>
        <v>2011</v>
      </c>
      <c r="B212" s="7" t="str">
        <f>RIGHT(Table1[[#This Row],[Date]],2)</f>
        <v>03</v>
      </c>
      <c r="C212" s="8" t="str">
        <f>'Raw Data'!A196</f>
        <v>2011-03</v>
      </c>
      <c r="D212" s="7">
        <f>Table1[[#This Row],[Monthly Precipitation Rate (Millimeters per Day)]]*31</f>
        <v>80.879000000000005</v>
      </c>
      <c r="E212" s="7">
        <f>'Raw Data'!C196</f>
        <v>24.102</v>
      </c>
      <c r="F212" s="7">
        <f>'Raw Data'!B196</f>
        <v>2.609</v>
      </c>
      <c r="G212" s="7">
        <f>'Raw Data'!D196</f>
        <v>-28.701000000000001</v>
      </c>
      <c r="H212" s="7">
        <f>'Raw Data'!E196</f>
        <v>136.22999999999999</v>
      </c>
      <c r="L212" s="12"/>
      <c r="M212" s="12"/>
    </row>
    <row r="213" spans="1:16" ht="15.75" customHeight="1" x14ac:dyDescent="0.25">
      <c r="A213" s="7" t="str">
        <f>LEFT(Table1[[#This Row],[Date]],4)</f>
        <v>2011</v>
      </c>
      <c r="B213" s="7" t="str">
        <f>RIGHT(Table1[[#This Row],[Date]],2)</f>
        <v>04</v>
      </c>
      <c r="C213" s="8" t="str">
        <f>'Raw Data'!A197</f>
        <v>2011-04</v>
      </c>
      <c r="D213" s="7">
        <f>Table1[[#This Row],[Monthly Precipitation Rate (Millimeters per Day)]]*30</f>
        <v>0.51</v>
      </c>
      <c r="E213" s="7">
        <f>'Raw Data'!C197</f>
        <v>19.914999999999999</v>
      </c>
      <c r="F213" s="7">
        <f>'Raw Data'!B197</f>
        <v>1.7000000000000001E-2</v>
      </c>
      <c r="G213" s="7">
        <f>'Raw Data'!D197</f>
        <v>-28.701000000000001</v>
      </c>
      <c r="H213" s="7">
        <f>'Raw Data'!E197</f>
        <v>136.22999999999999</v>
      </c>
      <c r="L213" s="12"/>
      <c r="M213" s="12"/>
    </row>
    <row r="214" spans="1:16" ht="15.75" customHeight="1" x14ac:dyDescent="0.25">
      <c r="A214" s="7" t="str">
        <f>LEFT(Table1[[#This Row],[Date]],4)</f>
        <v>2011</v>
      </c>
      <c r="B214" s="7" t="str">
        <f>RIGHT(Table1[[#This Row],[Date]],2)</f>
        <v>05</v>
      </c>
      <c r="C214" s="8" t="str">
        <f>'Raw Data'!A198</f>
        <v>2011-05</v>
      </c>
      <c r="D214" s="7">
        <f>Table1[[#This Row],[Monthly Precipitation Rate (Millimeters per Day)]]*31</f>
        <v>16.027000000000001</v>
      </c>
      <c r="E214" s="7">
        <f>'Raw Data'!C198</f>
        <v>14.032999999999999</v>
      </c>
      <c r="F214" s="7">
        <f>'Raw Data'!B198</f>
        <v>0.51700000000000002</v>
      </c>
      <c r="G214" s="7">
        <f>'Raw Data'!D198</f>
        <v>-28.701000000000001</v>
      </c>
      <c r="H214" s="7">
        <f>'Raw Data'!E198</f>
        <v>136.22999999999999</v>
      </c>
      <c r="L214" s="12"/>
      <c r="M214" s="12"/>
    </row>
    <row r="215" spans="1:16" ht="15.75" customHeight="1" x14ac:dyDescent="0.25">
      <c r="A215" s="7" t="str">
        <f>LEFT(Table1[[#This Row],[Date]],4)</f>
        <v>2011</v>
      </c>
      <c r="B215" s="7" t="str">
        <f>RIGHT(Table1[[#This Row],[Date]],2)</f>
        <v>06</v>
      </c>
      <c r="C215" s="8" t="str">
        <f>'Raw Data'!A199</f>
        <v>2011-06</v>
      </c>
      <c r="D215" s="7">
        <f>Table1[[#This Row],[Monthly Precipitation Rate (Millimeters per Day)]]*30</f>
        <v>7.29</v>
      </c>
      <c r="E215" s="7">
        <f>'Raw Data'!C199</f>
        <v>12.654999999999999</v>
      </c>
      <c r="F215" s="7">
        <f>'Raw Data'!B199</f>
        <v>0.24299999999999999</v>
      </c>
      <c r="G215" s="7">
        <f>'Raw Data'!D199</f>
        <v>-28.701000000000001</v>
      </c>
      <c r="H215" s="7">
        <f>'Raw Data'!E199</f>
        <v>136.22999999999999</v>
      </c>
      <c r="L215" s="12"/>
      <c r="M215" s="12"/>
    </row>
    <row r="216" spans="1:16" ht="15.75" customHeight="1" x14ac:dyDescent="0.25">
      <c r="A216" s="7" t="str">
        <f>LEFT(Table1[[#This Row],[Date]],4)</f>
        <v>2011</v>
      </c>
      <c r="B216" s="7" t="str">
        <f>RIGHT(Table1[[#This Row],[Date]],2)</f>
        <v>07</v>
      </c>
      <c r="C216" s="8" t="str">
        <f>'Raw Data'!A200</f>
        <v>2011-07</v>
      </c>
      <c r="D216" s="7">
        <f>Table1[[#This Row],[Monthly Precipitation Rate (Millimeters per Day)]]*31</f>
        <v>16.771000000000001</v>
      </c>
      <c r="E216" s="7">
        <f>'Raw Data'!C200</f>
        <v>12.581</v>
      </c>
      <c r="F216" s="7">
        <f>'Raw Data'!B200</f>
        <v>0.54100000000000004</v>
      </c>
      <c r="G216" s="7">
        <f>'Raw Data'!D200</f>
        <v>-28.701000000000001</v>
      </c>
      <c r="H216" s="7">
        <f>'Raw Data'!E200</f>
        <v>136.22999999999999</v>
      </c>
      <c r="L216" s="12"/>
      <c r="M216" s="12"/>
    </row>
    <row r="217" spans="1:16" ht="15.75" customHeight="1" x14ac:dyDescent="0.25">
      <c r="A217" s="7" t="str">
        <f>LEFT(Table1[[#This Row],[Date]],4)</f>
        <v>2011</v>
      </c>
      <c r="B217" s="7" t="str">
        <f>RIGHT(Table1[[#This Row],[Date]],2)</f>
        <v>08</v>
      </c>
      <c r="C217" s="8" t="str">
        <f>'Raw Data'!A201</f>
        <v>2011-08</v>
      </c>
      <c r="D217" s="7">
        <f>Table1[[#This Row],[Monthly Precipitation Rate (Millimeters per Day)]]*31</f>
        <v>8.1530000000000005</v>
      </c>
      <c r="E217" s="7">
        <f>'Raw Data'!C201</f>
        <v>15.914999999999999</v>
      </c>
      <c r="F217" s="7">
        <f>'Raw Data'!B201</f>
        <v>0.26300000000000001</v>
      </c>
      <c r="G217" s="7">
        <f>'Raw Data'!D201</f>
        <v>-28.701000000000001</v>
      </c>
      <c r="H217" s="7">
        <f>'Raw Data'!E201</f>
        <v>136.22999999999999</v>
      </c>
      <c r="L217" s="12"/>
      <c r="M217" s="12"/>
    </row>
    <row r="218" spans="1:16" ht="15.75" customHeight="1" x14ac:dyDescent="0.25">
      <c r="A218" s="7" t="str">
        <f>LEFT(Table1[[#This Row],[Date]],4)</f>
        <v>2011</v>
      </c>
      <c r="B218" s="7" t="str">
        <f>RIGHT(Table1[[#This Row],[Date]],2)</f>
        <v>09</v>
      </c>
      <c r="C218" s="8" t="str">
        <f>'Raw Data'!A202</f>
        <v>2011-09</v>
      </c>
      <c r="D218" s="7">
        <f>Table1[[#This Row],[Monthly Precipitation Rate (Millimeters per Day)]]*30</f>
        <v>1.77</v>
      </c>
      <c r="E218" s="7">
        <f>'Raw Data'!C202</f>
        <v>18.908000000000001</v>
      </c>
      <c r="F218" s="7">
        <f>'Raw Data'!B202</f>
        <v>5.8999999999999997E-2</v>
      </c>
      <c r="G218" s="7">
        <f>'Raw Data'!D202</f>
        <v>-28.701000000000001</v>
      </c>
      <c r="H218" s="7">
        <f>'Raw Data'!E202</f>
        <v>136.22999999999999</v>
      </c>
      <c r="L218" s="12"/>
      <c r="M218" s="12"/>
    </row>
    <row r="219" spans="1:16" ht="15.75" customHeight="1" x14ac:dyDescent="0.25">
      <c r="A219" s="7" t="str">
        <f>LEFT(Table1[[#This Row],[Date]],4)</f>
        <v>2011</v>
      </c>
      <c r="B219" s="7" t="str">
        <f>RIGHT(Table1[[#This Row],[Date]],2)</f>
        <v>10</v>
      </c>
      <c r="C219" s="11" t="str">
        <f>'Raw Data'!A203</f>
        <v>2011-10</v>
      </c>
      <c r="D219" s="7">
        <f>Table1[[#This Row],[Monthly Precipitation Rate (Millimeters per Day)]]*31</f>
        <v>15.561999999999999</v>
      </c>
      <c r="E219" s="7">
        <f>'Raw Data'!C203</f>
        <v>22.456</v>
      </c>
      <c r="F219" s="7">
        <f>'Raw Data'!B203</f>
        <v>0.502</v>
      </c>
      <c r="G219" s="7">
        <f>'Raw Data'!D203</f>
        <v>-28.701000000000001</v>
      </c>
      <c r="H219" s="7">
        <f>'Raw Data'!E203</f>
        <v>136.22999999999999</v>
      </c>
      <c r="L219" s="12"/>
      <c r="M219" s="12"/>
    </row>
    <row r="220" spans="1:16" ht="15.75" customHeight="1" x14ac:dyDescent="0.25">
      <c r="A220" s="7" t="str">
        <f>LEFT(Table1[[#This Row],[Date]],4)</f>
        <v>2011</v>
      </c>
      <c r="B220" s="7" t="str">
        <f>RIGHT(Table1[[#This Row],[Date]],2)</f>
        <v>11</v>
      </c>
      <c r="C220" s="11" t="str">
        <f>'Raw Data'!A204</f>
        <v>2011-11</v>
      </c>
      <c r="D220" s="7">
        <f>Table1[[#This Row],[Monthly Precipitation Rate (Millimeters per Day)]]*30</f>
        <v>31.14</v>
      </c>
      <c r="E220" s="7">
        <f>'Raw Data'!C204</f>
        <v>26.701000000000001</v>
      </c>
      <c r="F220" s="7">
        <f>'Raw Data'!B204</f>
        <v>1.038</v>
      </c>
      <c r="G220" s="7">
        <f>'Raw Data'!D204</f>
        <v>-28.701000000000001</v>
      </c>
      <c r="H220" s="7">
        <f>'Raw Data'!E204</f>
        <v>136.22999999999999</v>
      </c>
      <c r="L220" s="12"/>
      <c r="M220" s="12"/>
    </row>
    <row r="221" spans="1:16" ht="15.75" customHeight="1" x14ac:dyDescent="0.25">
      <c r="A221" s="7" t="str">
        <f>LEFT(Table1[[#This Row],[Date]],4)</f>
        <v>2011</v>
      </c>
      <c r="B221" s="7" t="str">
        <f>RIGHT(Table1[[#This Row],[Date]],2)</f>
        <v>12</v>
      </c>
      <c r="C221" s="11" t="str">
        <f>'Raw Data'!A205</f>
        <v>2011-12</v>
      </c>
      <c r="D221" s="7">
        <f>Table1[[#This Row],[Monthly Precipitation Rate (Millimeters per Day)]]*31</f>
        <v>22.536999999999999</v>
      </c>
      <c r="E221" s="7">
        <f>'Raw Data'!C205</f>
        <v>27.635000000000002</v>
      </c>
      <c r="F221" s="7">
        <f>'Raw Data'!B205</f>
        <v>0.72699999999999998</v>
      </c>
      <c r="G221" s="7">
        <f>'Raw Data'!D205</f>
        <v>-28.701000000000001</v>
      </c>
      <c r="H221" s="7">
        <f>'Raw Data'!E205</f>
        <v>136.22999999999999</v>
      </c>
      <c r="L221" s="12"/>
      <c r="M221" s="12"/>
    </row>
    <row r="222" spans="1:16" ht="60" x14ac:dyDescent="0.25">
      <c r="A222" s="13" t="s">
        <v>5</v>
      </c>
      <c r="B222" s="14" t="s">
        <v>6</v>
      </c>
      <c r="C222" s="7" t="s">
        <v>0</v>
      </c>
      <c r="D222" s="21" t="s">
        <v>381</v>
      </c>
      <c r="E222" s="22" t="s">
        <v>380</v>
      </c>
      <c r="F222" s="14" t="s">
        <v>1</v>
      </c>
      <c r="G222" s="14" t="s">
        <v>3</v>
      </c>
      <c r="H222" s="15" t="s">
        <v>4</v>
      </c>
      <c r="I222" s="16"/>
      <c r="J222" s="16"/>
      <c r="K222" s="16"/>
      <c r="L222" s="16"/>
      <c r="M222" s="16"/>
      <c r="N222" s="16"/>
      <c r="O222" s="16"/>
      <c r="P222" s="16"/>
    </row>
    <row r="223" spans="1:16" ht="15.75" customHeight="1" x14ac:dyDescent="0.25">
      <c r="A223" s="7" t="str">
        <f>LEFT(Table1[[#This Row],[Date]],4)</f>
        <v>2012</v>
      </c>
      <c r="B223" s="7" t="str">
        <f>RIGHT(Table1[[#This Row],[Date]],2)</f>
        <v>01</v>
      </c>
      <c r="C223" s="8" t="str">
        <f>'Raw Data'!A206</f>
        <v>2012-01</v>
      </c>
      <c r="D223" s="7">
        <f>Table1[[#This Row],[Monthly Precipitation Rate (Millimeters per Day)]]*31</f>
        <v>9.3620000000000001</v>
      </c>
      <c r="E223" s="7">
        <f>'Raw Data'!C206</f>
        <v>30.760999999999999</v>
      </c>
      <c r="F223" s="7">
        <f>'Raw Data'!B206</f>
        <v>0.30199999999999999</v>
      </c>
      <c r="G223" s="7">
        <f>'Raw Data'!D206</f>
        <v>-28.701000000000001</v>
      </c>
      <c r="H223" s="7">
        <f>'Raw Data'!E206</f>
        <v>136.22999999999999</v>
      </c>
      <c r="L223" s="12"/>
      <c r="M223" s="12"/>
    </row>
    <row r="224" spans="1:16" ht="15.75" customHeight="1" x14ac:dyDescent="0.25">
      <c r="A224" s="7" t="str">
        <f>LEFT(Table1[[#This Row],[Date]],4)</f>
        <v>2012</v>
      </c>
      <c r="B224" s="7" t="str">
        <f>RIGHT(Table1[[#This Row],[Date]],2)</f>
        <v>02</v>
      </c>
      <c r="C224" s="8" t="str">
        <f>'Raw Data'!A207</f>
        <v>2012-02</v>
      </c>
      <c r="D224">
        <f>IF(OR(AND(MOD(A224,4)=0,MOD(A224,100)&lt;&gt;0), MOD(A224,400)=0),F224* 29,F224*28)</f>
        <v>65.801000000000002</v>
      </c>
      <c r="E224" s="7">
        <f>'Raw Data'!C207</f>
        <v>28.154</v>
      </c>
      <c r="F224" s="7">
        <f>'Raw Data'!B207</f>
        <v>2.2690000000000001</v>
      </c>
      <c r="G224" s="7">
        <f>'Raw Data'!D207</f>
        <v>-28.701000000000001</v>
      </c>
      <c r="H224" s="7">
        <f>'Raw Data'!E207</f>
        <v>136.22999999999999</v>
      </c>
      <c r="L224" s="12"/>
      <c r="M224" s="12"/>
    </row>
    <row r="225" spans="1:16" ht="15.75" customHeight="1" x14ac:dyDescent="0.25">
      <c r="A225" s="7" t="str">
        <f>LEFT(Table1[[#This Row],[Date]],4)</f>
        <v>2012</v>
      </c>
      <c r="B225" s="7" t="str">
        <f>RIGHT(Table1[[#This Row],[Date]],2)</f>
        <v>03</v>
      </c>
      <c r="C225" s="8" t="str">
        <f>'Raw Data'!A208</f>
        <v>2012-03</v>
      </c>
      <c r="D225" s="7">
        <f>Table1[[#This Row],[Monthly Precipitation Rate (Millimeters per Day)]]*31</f>
        <v>15.251999999999999</v>
      </c>
      <c r="E225" s="7">
        <f>'Raw Data'!C208</f>
        <v>22.834</v>
      </c>
      <c r="F225" s="7">
        <f>'Raw Data'!B208</f>
        <v>0.49199999999999999</v>
      </c>
      <c r="G225" s="7">
        <f>'Raw Data'!D208</f>
        <v>-28.701000000000001</v>
      </c>
      <c r="H225" s="7">
        <f>'Raw Data'!E208</f>
        <v>136.22999999999999</v>
      </c>
      <c r="L225" s="12"/>
      <c r="M225" s="12"/>
    </row>
    <row r="226" spans="1:16" ht="15.75" customHeight="1" x14ac:dyDescent="0.25">
      <c r="A226" s="7" t="str">
        <f>LEFT(Table1[[#This Row],[Date]],4)</f>
        <v>2012</v>
      </c>
      <c r="B226" s="7" t="str">
        <f>RIGHT(Table1[[#This Row],[Date]],2)</f>
        <v>04</v>
      </c>
      <c r="C226" s="8" t="str">
        <f>'Raw Data'!A209</f>
        <v>2012-04</v>
      </c>
      <c r="D226" s="7">
        <f>Table1[[#This Row],[Monthly Precipitation Rate (Millimeters per Day)]]*30</f>
        <v>7.29</v>
      </c>
      <c r="E226" s="7">
        <f>'Raw Data'!C209</f>
        <v>20.61</v>
      </c>
      <c r="F226" s="7">
        <f>'Raw Data'!B209</f>
        <v>0.24299999999999999</v>
      </c>
      <c r="G226" s="7">
        <f>'Raw Data'!D209</f>
        <v>-28.701000000000001</v>
      </c>
      <c r="H226" s="7">
        <f>'Raw Data'!E209</f>
        <v>136.22999999999999</v>
      </c>
      <c r="L226" s="12"/>
      <c r="M226" s="12"/>
    </row>
    <row r="227" spans="1:16" ht="15.75" customHeight="1" x14ac:dyDescent="0.25">
      <c r="A227" s="7" t="str">
        <f>LEFT(Table1[[#This Row],[Date]],4)</f>
        <v>2012</v>
      </c>
      <c r="B227" s="7" t="str">
        <f>RIGHT(Table1[[#This Row],[Date]],2)</f>
        <v>05</v>
      </c>
      <c r="C227" s="8" t="str">
        <f>'Raw Data'!A210</f>
        <v>2012-05</v>
      </c>
      <c r="D227" s="7">
        <f>Table1[[#This Row],[Monthly Precipitation Rate (Millimeters per Day)]]*31</f>
        <v>3.782</v>
      </c>
      <c r="E227" s="7">
        <f>'Raw Data'!C210</f>
        <v>15.37</v>
      </c>
      <c r="F227" s="7">
        <f>'Raw Data'!B210</f>
        <v>0.122</v>
      </c>
      <c r="G227" s="7">
        <f>'Raw Data'!D210</f>
        <v>-28.701000000000001</v>
      </c>
      <c r="H227" s="7">
        <f>'Raw Data'!E210</f>
        <v>136.22999999999999</v>
      </c>
      <c r="L227" s="12"/>
      <c r="M227" s="12"/>
    </row>
    <row r="228" spans="1:16" ht="15.75" customHeight="1" x14ac:dyDescent="0.25">
      <c r="A228" s="7" t="str">
        <f>LEFT(Table1[[#This Row],[Date]],4)</f>
        <v>2012</v>
      </c>
      <c r="B228" s="7" t="str">
        <f>RIGHT(Table1[[#This Row],[Date]],2)</f>
        <v>06</v>
      </c>
      <c r="C228" s="8" t="str">
        <f>'Raw Data'!A211</f>
        <v>2012-06</v>
      </c>
      <c r="D228" s="7">
        <f>Table1[[#This Row],[Monthly Precipitation Rate (Millimeters per Day)]]*30</f>
        <v>9.2099999999999991</v>
      </c>
      <c r="E228" s="7">
        <f>'Raw Data'!C211</f>
        <v>11.239000000000001</v>
      </c>
      <c r="F228" s="7">
        <f>'Raw Data'!B211</f>
        <v>0.307</v>
      </c>
      <c r="G228" s="7">
        <f>'Raw Data'!D211</f>
        <v>-28.701000000000001</v>
      </c>
      <c r="H228" s="7">
        <f>'Raw Data'!E211</f>
        <v>136.22999999999999</v>
      </c>
      <c r="L228" s="12"/>
      <c r="M228" s="12"/>
    </row>
    <row r="229" spans="1:16" ht="15.75" customHeight="1" x14ac:dyDescent="0.25">
      <c r="A229" s="7" t="str">
        <f>LEFT(Table1[[#This Row],[Date]],4)</f>
        <v>2012</v>
      </c>
      <c r="B229" s="7" t="str">
        <f>RIGHT(Table1[[#This Row],[Date]],2)</f>
        <v>07</v>
      </c>
      <c r="C229" s="8" t="str">
        <f>'Raw Data'!A212</f>
        <v>2012-07</v>
      </c>
      <c r="D229" s="7">
        <f>Table1[[#This Row],[Monthly Precipitation Rate (Millimeters per Day)]]*31</f>
        <v>2.1700000000000004</v>
      </c>
      <c r="E229" s="7">
        <f>'Raw Data'!C212</f>
        <v>10.852</v>
      </c>
      <c r="F229" s="7">
        <f>'Raw Data'!B212</f>
        <v>7.0000000000000007E-2</v>
      </c>
      <c r="G229" s="7">
        <f>'Raw Data'!D212</f>
        <v>-28.701000000000001</v>
      </c>
      <c r="H229" s="7">
        <f>'Raw Data'!E212</f>
        <v>136.22999999999999</v>
      </c>
      <c r="L229" s="12"/>
      <c r="M229" s="12"/>
    </row>
    <row r="230" spans="1:16" ht="15.75" customHeight="1" x14ac:dyDescent="0.25">
      <c r="A230" s="7" t="str">
        <f>LEFT(Table1[[#This Row],[Date]],4)</f>
        <v>2012</v>
      </c>
      <c r="B230" s="7" t="str">
        <f>RIGHT(Table1[[#This Row],[Date]],2)</f>
        <v>08</v>
      </c>
      <c r="C230" s="8" t="str">
        <f>'Raw Data'!A213</f>
        <v>2012-08</v>
      </c>
      <c r="D230" s="7">
        <f>Table1[[#This Row],[Monthly Precipitation Rate (Millimeters per Day)]]*31</f>
        <v>1.147</v>
      </c>
      <c r="E230" s="7">
        <f>'Raw Data'!C213</f>
        <v>14.45</v>
      </c>
      <c r="F230" s="7">
        <f>'Raw Data'!B213</f>
        <v>3.6999999999999998E-2</v>
      </c>
      <c r="G230" s="7">
        <f>'Raw Data'!D213</f>
        <v>-28.701000000000001</v>
      </c>
      <c r="H230" s="7">
        <f>'Raw Data'!E213</f>
        <v>136.22999999999999</v>
      </c>
      <c r="L230" s="12"/>
      <c r="M230" s="12"/>
    </row>
    <row r="231" spans="1:16" ht="15.75" customHeight="1" x14ac:dyDescent="0.25">
      <c r="A231" s="7" t="str">
        <f>LEFT(Table1[[#This Row],[Date]],4)</f>
        <v>2012</v>
      </c>
      <c r="B231" s="7" t="str">
        <f>RIGHT(Table1[[#This Row],[Date]],2)</f>
        <v>09</v>
      </c>
      <c r="C231" s="8" t="str">
        <f>'Raw Data'!A214</f>
        <v>2012-09</v>
      </c>
      <c r="D231" s="7">
        <f>Table1[[#This Row],[Monthly Precipitation Rate (Millimeters per Day)]]*30</f>
        <v>1.47</v>
      </c>
      <c r="E231" s="7">
        <f>'Raw Data'!C214</f>
        <v>19.277999999999999</v>
      </c>
      <c r="F231" s="7">
        <f>'Raw Data'!B214</f>
        <v>4.9000000000000002E-2</v>
      </c>
      <c r="G231" s="7">
        <f>'Raw Data'!D214</f>
        <v>-28.701000000000001</v>
      </c>
      <c r="H231" s="7">
        <f>'Raw Data'!E214</f>
        <v>136.22999999999999</v>
      </c>
      <c r="L231" s="12"/>
      <c r="M231" s="12"/>
    </row>
    <row r="232" spans="1:16" ht="15.75" customHeight="1" x14ac:dyDescent="0.25">
      <c r="A232" s="7" t="str">
        <f>LEFT(Table1[[#This Row],[Date]],4)</f>
        <v>2012</v>
      </c>
      <c r="B232" s="7" t="str">
        <f>RIGHT(Table1[[#This Row],[Date]],2)</f>
        <v>10</v>
      </c>
      <c r="C232" s="11" t="str">
        <f>'Raw Data'!A215</f>
        <v>2012-10</v>
      </c>
      <c r="D232" s="7">
        <f>Table1[[#This Row],[Monthly Precipitation Rate (Millimeters per Day)]]*31</f>
        <v>1.1159999999999999</v>
      </c>
      <c r="E232" s="7">
        <f>'Raw Data'!C215</f>
        <v>23.922000000000001</v>
      </c>
      <c r="F232" s="7">
        <f>'Raw Data'!B215</f>
        <v>3.5999999999999997E-2</v>
      </c>
      <c r="G232" s="7">
        <f>'Raw Data'!D215</f>
        <v>-28.701000000000001</v>
      </c>
      <c r="H232" s="7">
        <f>'Raw Data'!E215</f>
        <v>136.22999999999999</v>
      </c>
      <c r="L232" s="12"/>
      <c r="M232" s="12"/>
    </row>
    <row r="233" spans="1:16" ht="15.75" customHeight="1" x14ac:dyDescent="0.25">
      <c r="A233" s="7" t="str">
        <f>LEFT(Table1[[#This Row],[Date]],4)</f>
        <v>2012</v>
      </c>
      <c r="B233" s="7" t="str">
        <f>RIGHT(Table1[[#This Row],[Date]],2)</f>
        <v>11</v>
      </c>
      <c r="C233" s="11" t="str">
        <f>'Raw Data'!A216</f>
        <v>2012-11</v>
      </c>
      <c r="D233" s="7">
        <f>Table1[[#This Row],[Monthly Precipitation Rate (Millimeters per Day)]]*30</f>
        <v>17.579999999999998</v>
      </c>
      <c r="E233" s="7">
        <f>'Raw Data'!C216</f>
        <v>29.033999999999999</v>
      </c>
      <c r="F233" s="7">
        <f>'Raw Data'!B216</f>
        <v>0.58599999999999997</v>
      </c>
      <c r="G233" s="7">
        <f>'Raw Data'!D216</f>
        <v>-28.701000000000001</v>
      </c>
      <c r="H233" s="7">
        <f>'Raw Data'!E216</f>
        <v>136.22999999999999</v>
      </c>
      <c r="L233" s="12"/>
      <c r="M233" s="12"/>
    </row>
    <row r="234" spans="1:16" ht="15.75" customHeight="1" x14ac:dyDescent="0.25">
      <c r="A234" s="7" t="str">
        <f>LEFT(Table1[[#This Row],[Date]],4)</f>
        <v>2012</v>
      </c>
      <c r="B234" s="7" t="str">
        <f>RIGHT(Table1[[#This Row],[Date]],2)</f>
        <v>12</v>
      </c>
      <c r="C234" s="11" t="str">
        <f>'Raw Data'!A217</f>
        <v>2012-12</v>
      </c>
      <c r="D234" s="7">
        <f>Table1[[#This Row],[Monthly Precipitation Rate (Millimeters per Day)]]*31</f>
        <v>4.1850000000000005</v>
      </c>
      <c r="E234" s="7">
        <f>'Raw Data'!C217</f>
        <v>29.556000000000001</v>
      </c>
      <c r="F234" s="7">
        <f>'Raw Data'!B217</f>
        <v>0.13500000000000001</v>
      </c>
      <c r="G234" s="7">
        <f>'Raw Data'!D217</f>
        <v>-28.701000000000001</v>
      </c>
      <c r="H234" s="7">
        <f>'Raw Data'!E217</f>
        <v>136.22999999999999</v>
      </c>
      <c r="L234" s="12"/>
      <c r="M234" s="12"/>
    </row>
    <row r="235" spans="1:16" ht="60" x14ac:dyDescent="0.25">
      <c r="A235" s="13" t="s">
        <v>5</v>
      </c>
      <c r="B235" s="14" t="s">
        <v>6</v>
      </c>
      <c r="C235" s="7" t="s">
        <v>0</v>
      </c>
      <c r="D235" s="21" t="s">
        <v>381</v>
      </c>
      <c r="E235" s="22" t="s">
        <v>380</v>
      </c>
      <c r="F235" s="14" t="s">
        <v>1</v>
      </c>
      <c r="G235" s="14" t="s">
        <v>3</v>
      </c>
      <c r="H235" s="15" t="s">
        <v>4</v>
      </c>
      <c r="I235" s="16"/>
      <c r="J235" s="16"/>
      <c r="K235" s="16"/>
      <c r="L235" s="16"/>
      <c r="M235" s="16"/>
      <c r="N235" s="16"/>
      <c r="O235" s="16"/>
      <c r="P235" s="16"/>
    </row>
    <row r="236" spans="1:16" ht="15.75" customHeight="1" x14ac:dyDescent="0.25">
      <c r="A236" s="7" t="str">
        <f>LEFT(Table1[[#This Row],[Date]],4)</f>
        <v>2013</v>
      </c>
      <c r="B236" s="7" t="str">
        <f>RIGHT(Table1[[#This Row],[Date]],2)</f>
        <v>01</v>
      </c>
      <c r="C236" s="8" t="str">
        <f>'Raw Data'!A218</f>
        <v>2013-01</v>
      </c>
      <c r="D236" s="7">
        <f>Table1[[#This Row],[Monthly Precipitation Rate (Millimeters per Day)]]*31</f>
        <v>0.31</v>
      </c>
      <c r="E236" s="7">
        <f>'Raw Data'!C218</f>
        <v>31.843</v>
      </c>
      <c r="F236" s="7">
        <f>'Raw Data'!B218</f>
        <v>0.01</v>
      </c>
      <c r="G236" s="7">
        <f>'Raw Data'!D218</f>
        <v>-28.701000000000001</v>
      </c>
      <c r="H236" s="7">
        <f>'Raw Data'!E218</f>
        <v>136.22999999999999</v>
      </c>
      <c r="L236" s="12"/>
      <c r="M236" s="12"/>
    </row>
    <row r="237" spans="1:16" ht="15.75" customHeight="1" x14ac:dyDescent="0.25">
      <c r="A237" s="7" t="str">
        <f>LEFT(Table1[[#This Row],[Date]],4)</f>
        <v>2013</v>
      </c>
      <c r="B237" s="7" t="str">
        <f>RIGHT(Table1[[#This Row],[Date]],2)</f>
        <v>02</v>
      </c>
      <c r="C237" s="8" t="str">
        <f>'Raw Data'!A219</f>
        <v>2013-02</v>
      </c>
      <c r="D237">
        <f>IF(OR(AND(MOD(A237,4)=0,MOD(A237,100)&lt;&gt;0), MOD(A237,400)=0),F237* 29,F237*28)</f>
        <v>10.667999999999999</v>
      </c>
      <c r="E237" s="7">
        <f>'Raw Data'!C219</f>
        <v>29.663</v>
      </c>
      <c r="F237" s="7">
        <f>'Raw Data'!B219</f>
        <v>0.38100000000000001</v>
      </c>
      <c r="G237" s="7">
        <f>'Raw Data'!D219</f>
        <v>-28.701000000000001</v>
      </c>
      <c r="H237" s="7">
        <f>'Raw Data'!E219</f>
        <v>136.22999999999999</v>
      </c>
      <c r="L237" s="12"/>
      <c r="M237" s="12"/>
    </row>
    <row r="238" spans="1:16" ht="15.75" customHeight="1" x14ac:dyDescent="0.25">
      <c r="A238" s="7" t="str">
        <f>LEFT(Table1[[#This Row],[Date]],4)</f>
        <v>2013</v>
      </c>
      <c r="B238" s="7" t="str">
        <f>RIGHT(Table1[[#This Row],[Date]],2)</f>
        <v>03</v>
      </c>
      <c r="C238" s="8" t="str">
        <f>'Raw Data'!A220</f>
        <v>2013-03</v>
      </c>
      <c r="D238" s="7">
        <f>Table1[[#This Row],[Monthly Precipitation Rate (Millimeters per Day)]]*31</f>
        <v>23.839000000000002</v>
      </c>
      <c r="E238" s="7">
        <f>'Raw Data'!C220</f>
        <v>25.815999999999999</v>
      </c>
      <c r="F238" s="7">
        <f>'Raw Data'!B220</f>
        <v>0.76900000000000002</v>
      </c>
      <c r="G238" s="7">
        <f>'Raw Data'!D220</f>
        <v>-28.701000000000001</v>
      </c>
      <c r="H238" s="7">
        <f>'Raw Data'!E220</f>
        <v>136.22999999999999</v>
      </c>
      <c r="L238" s="12"/>
      <c r="M238" s="12"/>
    </row>
    <row r="239" spans="1:16" ht="15.75" customHeight="1" x14ac:dyDescent="0.25">
      <c r="A239" s="7" t="str">
        <f>LEFT(Table1[[#This Row],[Date]],4)</f>
        <v>2013</v>
      </c>
      <c r="B239" s="7" t="str">
        <f>RIGHT(Table1[[#This Row],[Date]],2)</f>
        <v>04</v>
      </c>
      <c r="C239" s="8" t="str">
        <f>'Raw Data'!A221</f>
        <v>2013-04</v>
      </c>
      <c r="D239" s="7">
        <f>Table1[[#This Row],[Monthly Precipitation Rate (Millimeters per Day)]]*30</f>
        <v>8.879999999999999</v>
      </c>
      <c r="E239" s="7">
        <f>'Raw Data'!C221</f>
        <v>22.131</v>
      </c>
      <c r="F239" s="7">
        <f>'Raw Data'!B221</f>
        <v>0.29599999999999999</v>
      </c>
      <c r="G239" s="7">
        <f>'Raw Data'!D221</f>
        <v>-28.701000000000001</v>
      </c>
      <c r="H239" s="7">
        <f>'Raw Data'!E221</f>
        <v>136.22999999999999</v>
      </c>
      <c r="L239" s="12"/>
      <c r="M239" s="12"/>
    </row>
    <row r="240" spans="1:16" ht="15.75" customHeight="1" x14ac:dyDescent="0.25">
      <c r="A240" s="7" t="str">
        <f>LEFT(Table1[[#This Row],[Date]],4)</f>
        <v>2013</v>
      </c>
      <c r="B240" s="7" t="str">
        <f>RIGHT(Table1[[#This Row],[Date]],2)</f>
        <v>05</v>
      </c>
      <c r="C240" s="8" t="str">
        <f>'Raw Data'!A222</f>
        <v>2013-05</v>
      </c>
      <c r="D240" s="7">
        <f>Table1[[#This Row],[Monthly Precipitation Rate (Millimeters per Day)]]*31</f>
        <v>31.216999999999995</v>
      </c>
      <c r="E240" s="7">
        <f>'Raw Data'!C222</f>
        <v>17.675999999999998</v>
      </c>
      <c r="F240" s="7">
        <f>'Raw Data'!B222</f>
        <v>1.0069999999999999</v>
      </c>
      <c r="G240" s="7">
        <f>'Raw Data'!D222</f>
        <v>-28.701000000000001</v>
      </c>
      <c r="H240" s="7">
        <f>'Raw Data'!E222</f>
        <v>136.22999999999999</v>
      </c>
      <c r="L240" s="12"/>
      <c r="M240" s="12"/>
    </row>
    <row r="241" spans="1:16" ht="15.75" customHeight="1" x14ac:dyDescent="0.25">
      <c r="A241" s="7" t="str">
        <f>LEFT(Table1[[#This Row],[Date]],4)</f>
        <v>2013</v>
      </c>
      <c r="B241" s="7" t="str">
        <f>RIGHT(Table1[[#This Row],[Date]],2)</f>
        <v>06</v>
      </c>
      <c r="C241" s="8" t="str">
        <f>'Raw Data'!A223</f>
        <v>2013-06</v>
      </c>
      <c r="D241" s="7">
        <f>Table1[[#This Row],[Monthly Precipitation Rate (Millimeters per Day)]]*30</f>
        <v>19.77</v>
      </c>
      <c r="E241" s="7">
        <f>'Raw Data'!C223</f>
        <v>12.454000000000001</v>
      </c>
      <c r="F241" s="7">
        <f>'Raw Data'!B223</f>
        <v>0.65900000000000003</v>
      </c>
      <c r="G241" s="7">
        <f>'Raw Data'!D223</f>
        <v>-28.701000000000001</v>
      </c>
      <c r="H241" s="7">
        <f>'Raw Data'!E223</f>
        <v>136.22999999999999</v>
      </c>
      <c r="L241" s="12"/>
      <c r="M241" s="12"/>
    </row>
    <row r="242" spans="1:16" ht="15.75" customHeight="1" x14ac:dyDescent="0.25">
      <c r="A242" s="7" t="str">
        <f>LEFT(Table1[[#This Row],[Date]],4)</f>
        <v>2013</v>
      </c>
      <c r="B242" s="7" t="str">
        <f>RIGHT(Table1[[#This Row],[Date]],2)</f>
        <v>07</v>
      </c>
      <c r="C242" s="8" t="str">
        <f>'Raw Data'!A224</f>
        <v>2013-07</v>
      </c>
      <c r="D242" s="7">
        <f>Table1[[#This Row],[Monthly Precipitation Rate (Millimeters per Day)]]*31</f>
        <v>14.105</v>
      </c>
      <c r="E242" s="7">
        <f>'Raw Data'!C224</f>
        <v>12.868</v>
      </c>
      <c r="F242" s="7">
        <f>'Raw Data'!B224</f>
        <v>0.45500000000000002</v>
      </c>
      <c r="G242" s="7">
        <f>'Raw Data'!D224</f>
        <v>-28.701000000000001</v>
      </c>
      <c r="H242" s="7">
        <f>'Raw Data'!E224</f>
        <v>136.22999999999999</v>
      </c>
      <c r="L242" s="12"/>
      <c r="M242" s="12"/>
    </row>
    <row r="243" spans="1:16" ht="15.75" customHeight="1" x14ac:dyDescent="0.25">
      <c r="A243" s="7" t="str">
        <f>LEFT(Table1[[#This Row],[Date]],4)</f>
        <v>2013</v>
      </c>
      <c r="B243" s="7" t="str">
        <f>RIGHT(Table1[[#This Row],[Date]],2)</f>
        <v>08</v>
      </c>
      <c r="C243" s="8" t="str">
        <f>'Raw Data'!A225</f>
        <v>2013-08</v>
      </c>
      <c r="D243" s="7">
        <f>Table1[[#This Row],[Monthly Precipitation Rate (Millimeters per Day)]]*31</f>
        <v>2.294</v>
      </c>
      <c r="E243" s="7">
        <f>'Raw Data'!C225</f>
        <v>16.481000000000002</v>
      </c>
      <c r="F243" s="7">
        <f>'Raw Data'!B225</f>
        <v>7.3999999999999996E-2</v>
      </c>
      <c r="G243" s="7">
        <f>'Raw Data'!D225</f>
        <v>-28.701000000000001</v>
      </c>
      <c r="H243" s="7">
        <f>'Raw Data'!E225</f>
        <v>136.22999999999999</v>
      </c>
      <c r="L243" s="12"/>
      <c r="M243" s="12"/>
    </row>
    <row r="244" spans="1:16" ht="15.75" customHeight="1" x14ac:dyDescent="0.25">
      <c r="A244" s="7" t="str">
        <f>LEFT(Table1[[#This Row],[Date]],4)</f>
        <v>2013</v>
      </c>
      <c r="B244" s="7" t="str">
        <f>RIGHT(Table1[[#This Row],[Date]],2)</f>
        <v>09</v>
      </c>
      <c r="C244" s="8" t="str">
        <f>'Raw Data'!A226</f>
        <v>2013-09</v>
      </c>
      <c r="D244" s="7">
        <f>Table1[[#This Row],[Monthly Precipitation Rate (Millimeters per Day)]]*30</f>
        <v>0.38999999999999996</v>
      </c>
      <c r="E244" s="7">
        <f>'Raw Data'!C226</f>
        <v>22.664999999999999</v>
      </c>
      <c r="F244" s="7">
        <f>'Raw Data'!B226</f>
        <v>1.2999999999999999E-2</v>
      </c>
      <c r="G244" s="7">
        <f>'Raw Data'!D226</f>
        <v>-28.701000000000001</v>
      </c>
      <c r="H244" s="7">
        <f>'Raw Data'!E226</f>
        <v>136.22999999999999</v>
      </c>
      <c r="L244" s="12"/>
      <c r="M244" s="12"/>
    </row>
    <row r="245" spans="1:16" ht="15.75" customHeight="1" x14ac:dyDescent="0.25">
      <c r="A245" s="7" t="str">
        <f>LEFT(Table1[[#This Row],[Date]],4)</f>
        <v>2013</v>
      </c>
      <c r="B245" s="7" t="str">
        <f>RIGHT(Table1[[#This Row],[Date]],2)</f>
        <v>10</v>
      </c>
      <c r="C245" s="11" t="str">
        <f>'Raw Data'!A227</f>
        <v>2013-10</v>
      </c>
      <c r="D245" s="7">
        <f>Table1[[#This Row],[Monthly Precipitation Rate (Millimeters per Day)]]*31</f>
        <v>0.434</v>
      </c>
      <c r="E245" s="7">
        <f>'Raw Data'!C227</f>
        <v>22.329000000000001</v>
      </c>
      <c r="F245" s="7">
        <f>'Raw Data'!B227</f>
        <v>1.4E-2</v>
      </c>
      <c r="G245" s="7">
        <f>'Raw Data'!D227</f>
        <v>-28.701000000000001</v>
      </c>
      <c r="H245" s="7">
        <f>'Raw Data'!E227</f>
        <v>136.22999999999999</v>
      </c>
      <c r="L245" s="12"/>
      <c r="M245" s="12"/>
    </row>
    <row r="246" spans="1:16" ht="15.75" customHeight="1" x14ac:dyDescent="0.25">
      <c r="A246" s="7" t="str">
        <f>LEFT(Table1[[#This Row],[Date]],4)</f>
        <v>2013</v>
      </c>
      <c r="B246" s="7" t="str">
        <f>RIGHT(Table1[[#This Row],[Date]],2)</f>
        <v>11</v>
      </c>
      <c r="C246" s="11" t="str">
        <f>'Raw Data'!A228</f>
        <v>2013-11</v>
      </c>
      <c r="D246" s="7">
        <f>Table1[[#This Row],[Monthly Precipitation Rate (Millimeters per Day)]]*30</f>
        <v>4.3499999999999996</v>
      </c>
      <c r="E246" s="7">
        <f>'Raw Data'!C228</f>
        <v>25.925999999999998</v>
      </c>
      <c r="F246" s="7">
        <f>'Raw Data'!B228</f>
        <v>0.14499999999999999</v>
      </c>
      <c r="G246" s="7">
        <f>'Raw Data'!D228</f>
        <v>-28.701000000000001</v>
      </c>
      <c r="H246" s="7">
        <f>'Raw Data'!E228</f>
        <v>136.22999999999999</v>
      </c>
      <c r="L246" s="12"/>
      <c r="M246" s="12"/>
    </row>
    <row r="247" spans="1:16" ht="15.75" customHeight="1" x14ac:dyDescent="0.25">
      <c r="A247" s="7" t="str">
        <f>LEFT(Table1[[#This Row],[Date]],4)</f>
        <v>2013</v>
      </c>
      <c r="B247" s="7" t="str">
        <f>RIGHT(Table1[[#This Row],[Date]],2)</f>
        <v>12</v>
      </c>
      <c r="C247" s="11" t="str">
        <f>'Raw Data'!A229</f>
        <v>2013-12</v>
      </c>
      <c r="D247" s="7">
        <f>Table1[[#This Row],[Monthly Precipitation Rate (Millimeters per Day)]]*31</f>
        <v>16.554000000000002</v>
      </c>
      <c r="E247" s="7">
        <f>'Raw Data'!C229</f>
        <v>29.471</v>
      </c>
      <c r="F247" s="7">
        <f>'Raw Data'!B229</f>
        <v>0.53400000000000003</v>
      </c>
      <c r="G247" s="7">
        <f>'Raw Data'!D229</f>
        <v>-28.701000000000001</v>
      </c>
      <c r="H247" s="7">
        <f>'Raw Data'!E229</f>
        <v>136.22999999999999</v>
      </c>
      <c r="L247" s="12"/>
      <c r="M247" s="12"/>
    </row>
    <row r="248" spans="1:16" ht="60" x14ac:dyDescent="0.25">
      <c r="A248" s="13" t="s">
        <v>5</v>
      </c>
      <c r="B248" s="14" t="s">
        <v>6</v>
      </c>
      <c r="C248" s="7" t="s">
        <v>0</v>
      </c>
      <c r="D248" s="21" t="s">
        <v>381</v>
      </c>
      <c r="E248" s="22" t="s">
        <v>380</v>
      </c>
      <c r="F248" s="14" t="s">
        <v>1</v>
      </c>
      <c r="G248" s="14" t="s">
        <v>3</v>
      </c>
      <c r="H248" s="15" t="s">
        <v>4</v>
      </c>
      <c r="I248" s="16"/>
      <c r="J248" s="16"/>
      <c r="K248" s="16"/>
      <c r="L248" s="16"/>
      <c r="M248" s="16"/>
      <c r="N248" s="16"/>
      <c r="O248" s="16"/>
      <c r="P248" s="16"/>
    </row>
    <row r="249" spans="1:16" ht="15.75" customHeight="1" x14ac:dyDescent="0.25">
      <c r="A249" s="7" t="str">
        <f>LEFT(Table1[[#This Row],[Date]],4)</f>
        <v>2014</v>
      </c>
      <c r="B249" s="7" t="str">
        <f>RIGHT(Table1[[#This Row],[Date]],2)</f>
        <v>01</v>
      </c>
      <c r="C249" s="8" t="str">
        <f>'Raw Data'!A230</f>
        <v>2014-01</v>
      </c>
      <c r="D249" s="7">
        <f>Table1[[#This Row],[Monthly Precipitation Rate (Millimeters per Day)]]*31</f>
        <v>5.9210000000000003</v>
      </c>
      <c r="E249" s="7">
        <f>'Raw Data'!C230</f>
        <v>32.284999999999997</v>
      </c>
      <c r="F249" s="7">
        <f>'Raw Data'!B230</f>
        <v>0.191</v>
      </c>
      <c r="G249" s="7">
        <f>'Raw Data'!D230</f>
        <v>-28.701000000000001</v>
      </c>
      <c r="H249" s="7">
        <f>'Raw Data'!E230</f>
        <v>136.22999999999999</v>
      </c>
      <c r="L249" s="12"/>
      <c r="M249" s="12"/>
    </row>
    <row r="250" spans="1:16" ht="15.75" customHeight="1" x14ac:dyDescent="0.25">
      <c r="A250" s="7" t="str">
        <f>LEFT(Table1[[#This Row],[Date]],4)</f>
        <v>2014</v>
      </c>
      <c r="B250" s="7" t="str">
        <f>RIGHT(Table1[[#This Row],[Date]],2)</f>
        <v>02</v>
      </c>
      <c r="C250" s="8" t="str">
        <f>'Raw Data'!A231</f>
        <v>2014-02</v>
      </c>
      <c r="D250">
        <f>IF(OR(AND(MOD(A250,4)=0,MOD(A250,100)&lt;&gt;0), MOD(A250,400)=0),F250* 29,F250*28)</f>
        <v>36.932000000000002</v>
      </c>
      <c r="E250" s="7">
        <f>'Raw Data'!C231</f>
        <v>29.08</v>
      </c>
      <c r="F250" s="7">
        <f>'Raw Data'!B231</f>
        <v>1.319</v>
      </c>
      <c r="G250" s="7">
        <f>'Raw Data'!D231</f>
        <v>-28.701000000000001</v>
      </c>
      <c r="H250" s="7">
        <f>'Raw Data'!E231</f>
        <v>136.22999999999999</v>
      </c>
      <c r="L250" s="12"/>
      <c r="M250" s="12"/>
    </row>
    <row r="251" spans="1:16" ht="15.75" customHeight="1" x14ac:dyDescent="0.25">
      <c r="A251" s="7" t="str">
        <f>LEFT(Table1[[#This Row],[Date]],4)</f>
        <v>2014</v>
      </c>
      <c r="B251" s="7" t="str">
        <f>RIGHT(Table1[[#This Row],[Date]],2)</f>
        <v>03</v>
      </c>
      <c r="C251" s="8" t="str">
        <f>'Raw Data'!A232</f>
        <v>2014-03</v>
      </c>
      <c r="D251" s="7">
        <f>Table1[[#This Row],[Monthly Precipitation Rate (Millimeters per Day)]]*31</f>
        <v>3.7199999999999998</v>
      </c>
      <c r="E251" s="7">
        <f>'Raw Data'!C232</f>
        <v>27.465</v>
      </c>
      <c r="F251" s="7">
        <f>'Raw Data'!B232</f>
        <v>0.12</v>
      </c>
      <c r="G251" s="7">
        <f>'Raw Data'!D232</f>
        <v>-28.701000000000001</v>
      </c>
      <c r="H251" s="7">
        <f>'Raw Data'!E232</f>
        <v>136.22999999999999</v>
      </c>
      <c r="L251" s="12"/>
      <c r="M251" s="12"/>
    </row>
    <row r="252" spans="1:16" ht="15.75" customHeight="1" x14ac:dyDescent="0.25">
      <c r="A252" s="7" t="str">
        <f>LEFT(Table1[[#This Row],[Date]],4)</f>
        <v>2014</v>
      </c>
      <c r="B252" s="7" t="str">
        <f>RIGHT(Table1[[#This Row],[Date]],2)</f>
        <v>04</v>
      </c>
      <c r="C252" s="8" t="str">
        <f>'Raw Data'!A233</f>
        <v>2014-04</v>
      </c>
      <c r="D252" s="7">
        <f>Table1[[#This Row],[Monthly Precipitation Rate (Millimeters per Day)]]*30</f>
        <v>45.029999999999994</v>
      </c>
      <c r="E252" s="7">
        <f>'Raw Data'!C233</f>
        <v>21.064</v>
      </c>
      <c r="F252" s="7">
        <f>'Raw Data'!B233</f>
        <v>1.5009999999999999</v>
      </c>
      <c r="G252" s="7">
        <f>'Raw Data'!D233</f>
        <v>-28.701000000000001</v>
      </c>
      <c r="H252" s="7">
        <f>'Raw Data'!E233</f>
        <v>136.22999999999999</v>
      </c>
      <c r="L252" s="12"/>
      <c r="M252" s="12"/>
    </row>
    <row r="253" spans="1:16" ht="15.75" customHeight="1" x14ac:dyDescent="0.25">
      <c r="A253" s="7" t="str">
        <f>LEFT(Table1[[#This Row],[Date]],4)</f>
        <v>2014</v>
      </c>
      <c r="B253" s="7" t="str">
        <f>RIGHT(Table1[[#This Row],[Date]],2)</f>
        <v>05</v>
      </c>
      <c r="C253" s="8" t="str">
        <f>'Raw Data'!A234</f>
        <v>2014-05</v>
      </c>
      <c r="D253" s="7">
        <f>Table1[[#This Row],[Monthly Precipitation Rate (Millimeters per Day)]]*31</f>
        <v>15.314</v>
      </c>
      <c r="E253" s="7">
        <f>'Raw Data'!C234</f>
        <v>17.492999999999999</v>
      </c>
      <c r="F253" s="7">
        <f>'Raw Data'!B234</f>
        <v>0.49399999999999999</v>
      </c>
      <c r="G253" s="7">
        <f>'Raw Data'!D234</f>
        <v>-28.701000000000001</v>
      </c>
      <c r="H253" s="7">
        <f>'Raw Data'!E234</f>
        <v>136.22999999999999</v>
      </c>
      <c r="L253" s="12"/>
      <c r="M253" s="12"/>
    </row>
    <row r="254" spans="1:16" ht="15.75" customHeight="1" x14ac:dyDescent="0.25">
      <c r="A254" s="7" t="str">
        <f>LEFT(Table1[[#This Row],[Date]],4)</f>
        <v>2014</v>
      </c>
      <c r="B254" s="7" t="str">
        <f>RIGHT(Table1[[#This Row],[Date]],2)</f>
        <v>06</v>
      </c>
      <c r="C254" s="8" t="str">
        <f>'Raw Data'!A235</f>
        <v>2014-06</v>
      </c>
      <c r="D254" s="7">
        <f>Table1[[#This Row],[Monthly Precipitation Rate (Millimeters per Day)]]*30</f>
        <v>7.1999999999999993</v>
      </c>
      <c r="E254" s="7">
        <f>'Raw Data'!C235</f>
        <v>12.803000000000001</v>
      </c>
      <c r="F254" s="7">
        <f>'Raw Data'!B235</f>
        <v>0.24</v>
      </c>
      <c r="G254" s="7">
        <f>'Raw Data'!D235</f>
        <v>-28.701000000000001</v>
      </c>
      <c r="H254" s="7">
        <f>'Raw Data'!E235</f>
        <v>136.22999999999999</v>
      </c>
      <c r="L254" s="12"/>
      <c r="M254" s="12"/>
    </row>
    <row r="255" spans="1:16" ht="15.75" customHeight="1" x14ac:dyDescent="0.25">
      <c r="A255" s="7" t="str">
        <f>LEFT(Table1[[#This Row],[Date]],4)</f>
        <v>2014</v>
      </c>
      <c r="B255" s="7" t="str">
        <f>RIGHT(Table1[[#This Row],[Date]],2)</f>
        <v>07</v>
      </c>
      <c r="C255" s="8" t="str">
        <f>'Raw Data'!A236</f>
        <v>2014-07</v>
      </c>
      <c r="D255" s="7">
        <f>Table1[[#This Row],[Monthly Precipitation Rate (Millimeters per Day)]]*31</f>
        <v>3.9370000000000003</v>
      </c>
      <c r="E255" s="7">
        <f>'Raw Data'!C236</f>
        <v>11.843</v>
      </c>
      <c r="F255" s="7">
        <f>'Raw Data'!B236</f>
        <v>0.127</v>
      </c>
      <c r="G255" s="7">
        <f>'Raw Data'!D236</f>
        <v>-28.701000000000001</v>
      </c>
      <c r="H255" s="7">
        <f>'Raw Data'!E236</f>
        <v>136.22999999999999</v>
      </c>
      <c r="L255" s="12"/>
      <c r="M255" s="12"/>
    </row>
    <row r="256" spans="1:16" ht="15.75" customHeight="1" x14ac:dyDescent="0.25">
      <c r="A256" s="7" t="str">
        <f>LEFT(Table1[[#This Row],[Date]],4)</f>
        <v>2014</v>
      </c>
      <c r="B256" s="7" t="str">
        <f>RIGHT(Table1[[#This Row],[Date]],2)</f>
        <v>08</v>
      </c>
      <c r="C256" s="8" t="str">
        <f>'Raw Data'!A237</f>
        <v>2014-08</v>
      </c>
      <c r="D256" s="7">
        <f>Table1[[#This Row],[Monthly Precipitation Rate (Millimeters per Day)]]*31</f>
        <v>5.4249999999999998</v>
      </c>
      <c r="E256" s="7">
        <f>'Raw Data'!C237</f>
        <v>13.226000000000001</v>
      </c>
      <c r="F256" s="7">
        <f>'Raw Data'!B237</f>
        <v>0.17499999999999999</v>
      </c>
      <c r="G256" s="7">
        <f>'Raw Data'!D237</f>
        <v>-28.701000000000001</v>
      </c>
      <c r="H256" s="7">
        <f>'Raw Data'!E237</f>
        <v>136.22999999999999</v>
      </c>
      <c r="L256" s="12"/>
      <c r="M256" s="12"/>
    </row>
    <row r="257" spans="1:16" ht="15.75" customHeight="1" x14ac:dyDescent="0.25">
      <c r="A257" s="7" t="str">
        <f>LEFT(Table1[[#This Row],[Date]],4)</f>
        <v>2014</v>
      </c>
      <c r="B257" s="7" t="str">
        <f>RIGHT(Table1[[#This Row],[Date]],2)</f>
        <v>09</v>
      </c>
      <c r="C257" s="8" t="str">
        <f>'Raw Data'!A238</f>
        <v>2014-09</v>
      </c>
      <c r="D257" s="7">
        <f>Table1[[#This Row],[Monthly Precipitation Rate (Millimeters per Day)]]*30</f>
        <v>3.39</v>
      </c>
      <c r="E257" s="7">
        <f>'Raw Data'!C238</f>
        <v>18.988</v>
      </c>
      <c r="F257" s="7">
        <f>'Raw Data'!B238</f>
        <v>0.113</v>
      </c>
      <c r="G257" s="7">
        <f>'Raw Data'!D238</f>
        <v>-28.701000000000001</v>
      </c>
      <c r="H257" s="7">
        <f>'Raw Data'!E238</f>
        <v>136.22999999999999</v>
      </c>
      <c r="L257" s="12"/>
      <c r="M257" s="12"/>
    </row>
    <row r="258" spans="1:16" ht="15.75" customHeight="1" x14ac:dyDescent="0.25">
      <c r="A258" s="7" t="str">
        <f>LEFT(Table1[[#This Row],[Date]],4)</f>
        <v>2014</v>
      </c>
      <c r="B258" s="7" t="str">
        <f>RIGHT(Table1[[#This Row],[Date]],2)</f>
        <v>10</v>
      </c>
      <c r="C258" s="11" t="str">
        <f>'Raw Data'!A239</f>
        <v>2014-10</v>
      </c>
      <c r="D258" s="7">
        <f>Table1[[#This Row],[Monthly Precipitation Rate (Millimeters per Day)]]*31</f>
        <v>2.3249999999999997</v>
      </c>
      <c r="E258" s="7">
        <f>'Raw Data'!C239</f>
        <v>24.7</v>
      </c>
      <c r="F258" s="7">
        <f>'Raw Data'!B239</f>
        <v>7.4999999999999997E-2</v>
      </c>
      <c r="G258" s="7">
        <f>'Raw Data'!D239</f>
        <v>-28.701000000000001</v>
      </c>
      <c r="H258" s="7">
        <f>'Raw Data'!E239</f>
        <v>136.22999999999999</v>
      </c>
      <c r="L258" s="12"/>
      <c r="M258" s="12"/>
    </row>
    <row r="259" spans="1:16" ht="15.75" customHeight="1" x14ac:dyDescent="0.25">
      <c r="A259" s="7" t="str">
        <f>LEFT(Table1[[#This Row],[Date]],4)</f>
        <v>2014</v>
      </c>
      <c r="B259" s="7" t="str">
        <f>RIGHT(Table1[[#This Row],[Date]],2)</f>
        <v>11</v>
      </c>
      <c r="C259" s="11" t="str">
        <f>'Raw Data'!A240</f>
        <v>2014-11</v>
      </c>
      <c r="D259" s="7">
        <f>Table1[[#This Row],[Monthly Precipitation Rate (Millimeters per Day)]]*30</f>
        <v>7.95</v>
      </c>
      <c r="E259" s="7">
        <f>'Raw Data'!C240</f>
        <v>27.696999999999999</v>
      </c>
      <c r="F259" s="7">
        <f>'Raw Data'!B240</f>
        <v>0.26500000000000001</v>
      </c>
      <c r="G259" s="7">
        <f>'Raw Data'!D240</f>
        <v>-28.701000000000001</v>
      </c>
      <c r="H259" s="7">
        <f>'Raw Data'!E240</f>
        <v>136.22999999999999</v>
      </c>
      <c r="L259" s="12"/>
      <c r="M259" s="12"/>
    </row>
    <row r="260" spans="1:16" ht="15.75" customHeight="1" x14ac:dyDescent="0.25">
      <c r="A260" s="7" t="str">
        <f>LEFT(Table1[[#This Row],[Date]],4)</f>
        <v>2014</v>
      </c>
      <c r="B260" s="7" t="str">
        <f>RIGHT(Table1[[#This Row],[Date]],2)</f>
        <v>12</v>
      </c>
      <c r="C260" s="11" t="str">
        <f>'Raw Data'!A241</f>
        <v>2014-12</v>
      </c>
      <c r="D260" s="7">
        <f>Table1[[#This Row],[Monthly Precipitation Rate (Millimeters per Day)]]*31</f>
        <v>11.439</v>
      </c>
      <c r="E260" s="7">
        <f>'Raw Data'!C241</f>
        <v>29.811</v>
      </c>
      <c r="F260" s="7">
        <f>'Raw Data'!B241</f>
        <v>0.36899999999999999</v>
      </c>
      <c r="G260" s="7">
        <f>'Raw Data'!D241</f>
        <v>-28.701000000000001</v>
      </c>
      <c r="H260" s="7">
        <f>'Raw Data'!E241</f>
        <v>136.22999999999999</v>
      </c>
      <c r="L260" s="12"/>
      <c r="M260" s="12"/>
    </row>
    <row r="261" spans="1:16" ht="60" x14ac:dyDescent="0.25">
      <c r="A261" s="13" t="s">
        <v>5</v>
      </c>
      <c r="B261" s="14" t="s">
        <v>6</v>
      </c>
      <c r="C261" s="7" t="s">
        <v>0</v>
      </c>
      <c r="D261" s="21" t="s">
        <v>381</v>
      </c>
      <c r="E261" s="22" t="s">
        <v>380</v>
      </c>
      <c r="F261" s="14" t="s">
        <v>1</v>
      </c>
      <c r="G261" s="14" t="s">
        <v>3</v>
      </c>
      <c r="H261" s="15" t="s">
        <v>4</v>
      </c>
      <c r="I261" s="16"/>
      <c r="J261" s="16"/>
      <c r="K261" s="16"/>
      <c r="L261" s="16"/>
      <c r="M261" s="16"/>
      <c r="N261" s="16"/>
      <c r="O261" s="16"/>
      <c r="P261" s="16"/>
    </row>
    <row r="262" spans="1:16" ht="15.75" customHeight="1" x14ac:dyDescent="0.25">
      <c r="A262" s="7" t="str">
        <f>LEFT(Table1[[#This Row],[Date]],4)</f>
        <v>2015</v>
      </c>
      <c r="B262" s="7" t="str">
        <f>RIGHT(Table1[[#This Row],[Date]],2)</f>
        <v>01</v>
      </c>
      <c r="C262" s="8" t="str">
        <f>'Raw Data'!A242</f>
        <v>2015-01</v>
      </c>
      <c r="D262" s="7">
        <f>Table1[[#This Row],[Monthly Precipitation Rate (Millimeters per Day)]]*31</f>
        <v>36.269999999999996</v>
      </c>
      <c r="E262" s="7">
        <f>'Raw Data'!C242</f>
        <v>28.623999999999999</v>
      </c>
      <c r="F262" s="7">
        <f>'Raw Data'!B242</f>
        <v>1.17</v>
      </c>
      <c r="G262" s="7">
        <f>'Raw Data'!D242</f>
        <v>-28.701000000000001</v>
      </c>
      <c r="H262" s="7">
        <f>'Raw Data'!E242</f>
        <v>136.22999999999999</v>
      </c>
      <c r="L262" s="12"/>
      <c r="M262" s="12"/>
    </row>
    <row r="263" spans="1:16" ht="15.75" customHeight="1" x14ac:dyDescent="0.25">
      <c r="A263" s="7" t="str">
        <f>LEFT(Table1[[#This Row],[Date]],4)</f>
        <v>2015</v>
      </c>
      <c r="B263" s="7" t="str">
        <f>RIGHT(Table1[[#This Row],[Date]],2)</f>
        <v>02</v>
      </c>
      <c r="C263" s="8" t="str">
        <f>'Raw Data'!A243</f>
        <v>2015-02</v>
      </c>
      <c r="D263">
        <f>IF(OR(AND(MOD(A263,4)=0,MOD(A263,100)&lt;&gt;0), MOD(A263,400)=0),F263* 29,F263*28)</f>
        <v>0.252</v>
      </c>
      <c r="E263" s="7">
        <f>'Raw Data'!C243</f>
        <v>31.297999999999998</v>
      </c>
      <c r="F263" s="7">
        <f>'Raw Data'!B243</f>
        <v>8.9999999999999993E-3</v>
      </c>
      <c r="G263" s="7">
        <f>'Raw Data'!D243</f>
        <v>-28.701000000000001</v>
      </c>
      <c r="H263" s="7">
        <f>'Raw Data'!E243</f>
        <v>136.22999999999999</v>
      </c>
      <c r="L263" s="12"/>
      <c r="M263" s="12"/>
    </row>
    <row r="264" spans="1:16" ht="15.75" customHeight="1" x14ac:dyDescent="0.25">
      <c r="A264" s="7" t="str">
        <f>LEFT(Table1[[#This Row],[Date]],4)</f>
        <v>2015</v>
      </c>
      <c r="B264" s="7" t="str">
        <f>RIGHT(Table1[[#This Row],[Date]],2)</f>
        <v>03</v>
      </c>
      <c r="C264" s="8" t="str">
        <f>'Raw Data'!A244</f>
        <v>2015-03</v>
      </c>
      <c r="D264" s="7">
        <f>Table1[[#This Row],[Monthly Precipitation Rate (Millimeters per Day)]]*31</f>
        <v>5.0529999999999999</v>
      </c>
      <c r="E264" s="7">
        <f>'Raw Data'!C244</f>
        <v>25.88</v>
      </c>
      <c r="F264" s="7">
        <f>'Raw Data'!B244</f>
        <v>0.16300000000000001</v>
      </c>
      <c r="G264" s="7">
        <f>'Raw Data'!D244</f>
        <v>-28.701000000000001</v>
      </c>
      <c r="H264" s="7">
        <f>'Raw Data'!E244</f>
        <v>136.22999999999999</v>
      </c>
      <c r="L264" s="12"/>
      <c r="M264" s="12"/>
    </row>
    <row r="265" spans="1:16" ht="15.75" customHeight="1" x14ac:dyDescent="0.25">
      <c r="A265" s="7" t="str">
        <f>LEFT(Table1[[#This Row],[Date]],4)</f>
        <v>2015</v>
      </c>
      <c r="B265" s="7" t="str">
        <f>RIGHT(Table1[[#This Row],[Date]],2)</f>
        <v>04</v>
      </c>
      <c r="C265" s="8" t="str">
        <f>'Raw Data'!A245</f>
        <v>2015-04</v>
      </c>
      <c r="D265" s="7">
        <f>Table1[[#This Row],[Monthly Precipitation Rate (Millimeters per Day)]]*30</f>
        <v>7.41</v>
      </c>
      <c r="E265" s="7">
        <f>'Raw Data'!C245</f>
        <v>19.199000000000002</v>
      </c>
      <c r="F265" s="7">
        <f>'Raw Data'!B245</f>
        <v>0.247</v>
      </c>
      <c r="G265" s="7">
        <f>'Raw Data'!D245</f>
        <v>-28.701000000000001</v>
      </c>
      <c r="H265" s="7">
        <f>'Raw Data'!E245</f>
        <v>136.22999999999999</v>
      </c>
      <c r="L265" s="12"/>
      <c r="M265" s="12"/>
    </row>
    <row r="266" spans="1:16" ht="15.75" customHeight="1" x14ac:dyDescent="0.25">
      <c r="A266" s="7" t="str">
        <f>LEFT(Table1[[#This Row],[Date]],4)</f>
        <v>2015</v>
      </c>
      <c r="B266" s="7" t="str">
        <f>RIGHT(Table1[[#This Row],[Date]],2)</f>
        <v>05</v>
      </c>
      <c r="C266" s="8" t="str">
        <f>'Raw Data'!A246</f>
        <v>2015-05</v>
      </c>
      <c r="D266" s="7">
        <f>Table1[[#This Row],[Monthly Precipitation Rate (Millimeters per Day)]]*31</f>
        <v>17.452999999999999</v>
      </c>
      <c r="E266" s="7">
        <f>'Raw Data'!C246</f>
        <v>15.667999999999999</v>
      </c>
      <c r="F266" s="7">
        <f>'Raw Data'!B246</f>
        <v>0.56299999999999994</v>
      </c>
      <c r="G266" s="7">
        <f>'Raw Data'!D246</f>
        <v>-28.701000000000001</v>
      </c>
      <c r="H266" s="7">
        <f>'Raw Data'!E246</f>
        <v>136.22999999999999</v>
      </c>
      <c r="L266" s="12"/>
      <c r="M266" s="12"/>
    </row>
    <row r="267" spans="1:16" ht="15.75" customHeight="1" x14ac:dyDescent="0.25">
      <c r="A267" s="7" t="str">
        <f>LEFT(Table1[[#This Row],[Date]],4)</f>
        <v>2015</v>
      </c>
      <c r="B267" s="7" t="str">
        <f>RIGHT(Table1[[#This Row],[Date]],2)</f>
        <v>06</v>
      </c>
      <c r="C267" s="8" t="str">
        <f>'Raw Data'!A247</f>
        <v>2015-06</v>
      </c>
      <c r="D267" s="7">
        <f>Table1[[#This Row],[Monthly Precipitation Rate (Millimeters per Day)]]*30</f>
        <v>9.99</v>
      </c>
      <c r="E267" s="7">
        <f>'Raw Data'!C247</f>
        <v>12.381</v>
      </c>
      <c r="F267" s="7">
        <f>'Raw Data'!B247</f>
        <v>0.33300000000000002</v>
      </c>
      <c r="G267" s="7">
        <f>'Raw Data'!D247</f>
        <v>-28.701000000000001</v>
      </c>
      <c r="H267" s="7">
        <f>'Raw Data'!E247</f>
        <v>136.22999999999999</v>
      </c>
      <c r="L267" s="12"/>
      <c r="M267" s="12"/>
    </row>
    <row r="268" spans="1:16" ht="15.75" customHeight="1" x14ac:dyDescent="0.25">
      <c r="A268" s="7" t="str">
        <f>LEFT(Table1[[#This Row],[Date]],4)</f>
        <v>2015</v>
      </c>
      <c r="B268" s="7" t="str">
        <f>RIGHT(Table1[[#This Row],[Date]],2)</f>
        <v>07</v>
      </c>
      <c r="C268" s="8" t="str">
        <f>'Raw Data'!A248</f>
        <v>2015-07</v>
      </c>
      <c r="D268" s="7">
        <f>Table1[[#This Row],[Monthly Precipitation Rate (Millimeters per Day)]]*31</f>
        <v>5.3629999999999995</v>
      </c>
      <c r="E268" s="7">
        <f>'Raw Data'!C248</f>
        <v>10.897</v>
      </c>
      <c r="F268" s="7">
        <f>'Raw Data'!B248</f>
        <v>0.17299999999999999</v>
      </c>
      <c r="G268" s="7">
        <f>'Raw Data'!D248</f>
        <v>-28.701000000000001</v>
      </c>
      <c r="H268" s="7">
        <f>'Raw Data'!E248</f>
        <v>136.22999999999999</v>
      </c>
      <c r="L268" s="12"/>
      <c r="M268" s="12"/>
    </row>
    <row r="269" spans="1:16" ht="15.75" customHeight="1" x14ac:dyDescent="0.25">
      <c r="A269" s="7" t="str">
        <f>LEFT(Table1[[#This Row],[Date]],4)</f>
        <v>2015</v>
      </c>
      <c r="B269" s="7" t="str">
        <f>RIGHT(Table1[[#This Row],[Date]],2)</f>
        <v>08</v>
      </c>
      <c r="C269" s="8" t="str">
        <f>'Raw Data'!A249</f>
        <v>2015-08</v>
      </c>
      <c r="D269" s="7">
        <f>Table1[[#This Row],[Monthly Precipitation Rate (Millimeters per Day)]]*31</f>
        <v>9.734</v>
      </c>
      <c r="E269" s="7">
        <f>'Raw Data'!C249</f>
        <v>14.115</v>
      </c>
      <c r="F269" s="7">
        <f>'Raw Data'!B249</f>
        <v>0.314</v>
      </c>
      <c r="G269" s="7">
        <f>'Raw Data'!D249</f>
        <v>-28.701000000000001</v>
      </c>
      <c r="H269" s="7">
        <f>'Raw Data'!E249</f>
        <v>136.22999999999999</v>
      </c>
      <c r="L269" s="12"/>
      <c r="M269" s="12"/>
    </row>
    <row r="270" spans="1:16" ht="15.75" customHeight="1" x14ac:dyDescent="0.25">
      <c r="A270" s="7" t="str">
        <f>LEFT(Table1[[#This Row],[Date]],4)</f>
        <v>2015</v>
      </c>
      <c r="B270" s="7" t="str">
        <f>RIGHT(Table1[[#This Row],[Date]],2)</f>
        <v>09</v>
      </c>
      <c r="C270" s="8" t="str">
        <f>'Raw Data'!A250</f>
        <v>2015-09</v>
      </c>
      <c r="D270" s="7">
        <f>Table1[[#This Row],[Monthly Precipitation Rate (Millimeters per Day)]]*30</f>
        <v>1.92</v>
      </c>
      <c r="E270" s="7">
        <f>'Raw Data'!C250</f>
        <v>17.661000000000001</v>
      </c>
      <c r="F270" s="7">
        <f>'Raw Data'!B250</f>
        <v>6.4000000000000001E-2</v>
      </c>
      <c r="G270" s="7">
        <f>'Raw Data'!D250</f>
        <v>-28.701000000000001</v>
      </c>
      <c r="H270" s="7">
        <f>'Raw Data'!E250</f>
        <v>136.22999999999999</v>
      </c>
      <c r="L270" s="12"/>
      <c r="M270" s="12"/>
    </row>
    <row r="271" spans="1:16" ht="15.75" customHeight="1" x14ac:dyDescent="0.25">
      <c r="A271" s="7" t="str">
        <f>LEFT(Table1[[#This Row],[Date]],4)</f>
        <v>2015</v>
      </c>
      <c r="B271" s="7" t="str">
        <f>RIGHT(Table1[[#This Row],[Date]],2)</f>
        <v>10</v>
      </c>
      <c r="C271" s="11" t="str">
        <f>'Raw Data'!A251</f>
        <v>2015-10</v>
      </c>
      <c r="D271" s="7">
        <f>Table1[[#This Row],[Monthly Precipitation Rate (Millimeters per Day)]]*31</f>
        <v>1.798</v>
      </c>
      <c r="E271" s="7">
        <f>'Raw Data'!C251</f>
        <v>27.346</v>
      </c>
      <c r="F271" s="7">
        <f>'Raw Data'!B251</f>
        <v>5.8000000000000003E-2</v>
      </c>
      <c r="G271" s="7">
        <f>'Raw Data'!D251</f>
        <v>-28.701000000000001</v>
      </c>
      <c r="H271" s="7">
        <f>'Raw Data'!E251</f>
        <v>136.22999999999999</v>
      </c>
      <c r="L271" s="12"/>
      <c r="M271" s="12"/>
    </row>
    <row r="272" spans="1:16" ht="15.75" customHeight="1" x14ac:dyDescent="0.25">
      <c r="A272" s="7" t="str">
        <f>LEFT(Table1[[#This Row],[Date]],4)</f>
        <v>2015</v>
      </c>
      <c r="B272" s="7" t="str">
        <f>RIGHT(Table1[[#This Row],[Date]],2)</f>
        <v>11</v>
      </c>
      <c r="C272" s="11" t="str">
        <f>'Raw Data'!A252</f>
        <v>2015-11</v>
      </c>
      <c r="D272" s="7">
        <f>Table1[[#This Row],[Monthly Precipitation Rate (Millimeters per Day)]]*30</f>
        <v>17.73</v>
      </c>
      <c r="E272" s="7">
        <f>'Raw Data'!C252</f>
        <v>28.026</v>
      </c>
      <c r="F272" s="7">
        <f>'Raw Data'!B252</f>
        <v>0.59099999999999997</v>
      </c>
      <c r="G272" s="7">
        <f>'Raw Data'!D252</f>
        <v>-28.701000000000001</v>
      </c>
      <c r="H272" s="7">
        <f>'Raw Data'!E252</f>
        <v>136.22999999999999</v>
      </c>
      <c r="L272" s="12"/>
      <c r="M272" s="12"/>
    </row>
    <row r="273" spans="1:16" ht="15.75" customHeight="1" x14ac:dyDescent="0.25">
      <c r="A273" s="7" t="str">
        <f>LEFT(Table1[[#This Row],[Date]],4)</f>
        <v>2015</v>
      </c>
      <c r="B273" s="7" t="str">
        <f>RIGHT(Table1[[#This Row],[Date]],2)</f>
        <v>12</v>
      </c>
      <c r="C273" s="11" t="str">
        <f>'Raw Data'!A253</f>
        <v>2015-12</v>
      </c>
      <c r="D273" s="7">
        <f>Table1[[#This Row],[Monthly Precipitation Rate (Millimeters per Day)]]*31</f>
        <v>31.712999999999997</v>
      </c>
      <c r="E273" s="7">
        <f>'Raw Data'!C253</f>
        <v>30.077000000000002</v>
      </c>
      <c r="F273" s="7">
        <f>'Raw Data'!B253</f>
        <v>1.0229999999999999</v>
      </c>
      <c r="G273" s="7">
        <f>'Raw Data'!D253</f>
        <v>-28.701000000000001</v>
      </c>
      <c r="H273" s="7">
        <f>'Raw Data'!E253</f>
        <v>136.22999999999999</v>
      </c>
      <c r="L273" s="12"/>
      <c r="M273" s="12"/>
    </row>
    <row r="274" spans="1:16" ht="60" x14ac:dyDescent="0.25">
      <c r="A274" s="13" t="s">
        <v>5</v>
      </c>
      <c r="B274" s="14" t="s">
        <v>6</v>
      </c>
      <c r="C274" s="7" t="s">
        <v>0</v>
      </c>
      <c r="D274" s="21" t="s">
        <v>381</v>
      </c>
      <c r="E274" s="22" t="s">
        <v>380</v>
      </c>
      <c r="F274" s="14" t="s">
        <v>1</v>
      </c>
      <c r="G274" s="14" t="s">
        <v>3</v>
      </c>
      <c r="H274" s="15" t="s">
        <v>4</v>
      </c>
      <c r="I274" s="16"/>
      <c r="J274" s="16"/>
      <c r="K274" s="16"/>
      <c r="L274" s="16"/>
      <c r="M274" s="16"/>
      <c r="N274" s="16"/>
      <c r="O274" s="16"/>
      <c r="P274" s="16"/>
    </row>
    <row r="275" spans="1:16" ht="15.75" customHeight="1" x14ac:dyDescent="0.25">
      <c r="A275" s="7" t="str">
        <f>LEFT(Table1[[#This Row],[Date]],4)</f>
        <v>2016</v>
      </c>
      <c r="B275" s="7" t="str">
        <f>RIGHT(Table1[[#This Row],[Date]],2)</f>
        <v>01</v>
      </c>
      <c r="C275" s="8" t="str">
        <f>'Raw Data'!A254</f>
        <v>2016-01</v>
      </c>
      <c r="D275" s="7">
        <f>Table1[[#This Row],[Monthly Precipitation Rate (Millimeters per Day)]]*31</f>
        <v>18.382999999999999</v>
      </c>
      <c r="E275" s="7">
        <f>'Raw Data'!C254</f>
        <v>29.943999999999999</v>
      </c>
      <c r="F275" s="7">
        <f>'Raw Data'!B254</f>
        <v>0.59299999999999997</v>
      </c>
      <c r="G275" s="7">
        <f>'Raw Data'!D254</f>
        <v>-28.701000000000001</v>
      </c>
      <c r="H275" s="7">
        <f>'Raw Data'!E254</f>
        <v>136.22999999999999</v>
      </c>
      <c r="L275" s="12"/>
      <c r="M275" s="12"/>
    </row>
    <row r="276" spans="1:16" ht="15.75" customHeight="1" x14ac:dyDescent="0.25">
      <c r="A276" s="7" t="str">
        <f>LEFT(Table1[[#This Row],[Date]],4)</f>
        <v>2016</v>
      </c>
      <c r="B276" s="7" t="str">
        <f>RIGHT(Table1[[#This Row],[Date]],2)</f>
        <v>02</v>
      </c>
      <c r="C276" s="8" t="str">
        <f>'Raw Data'!A255</f>
        <v>2016-02</v>
      </c>
      <c r="D276">
        <f>IF(OR(AND(MOD(A276,4)=0,MOD(A276,100)&lt;&gt;0), MOD(A276,400)=0),F276* 29,F276*28)</f>
        <v>4.0020000000000007</v>
      </c>
      <c r="E276" s="7">
        <f>'Raw Data'!C255</f>
        <v>30.056999999999999</v>
      </c>
      <c r="F276" s="7">
        <f>'Raw Data'!B255</f>
        <v>0.13800000000000001</v>
      </c>
      <c r="G276" s="7">
        <f>'Raw Data'!D255</f>
        <v>-28.701000000000001</v>
      </c>
      <c r="H276" s="7">
        <f>'Raw Data'!E255</f>
        <v>136.22999999999999</v>
      </c>
      <c r="L276" s="12"/>
      <c r="M276" s="12"/>
    </row>
    <row r="277" spans="1:16" ht="15.75" customHeight="1" x14ac:dyDescent="0.25">
      <c r="A277" s="7" t="str">
        <f>LEFT(Table1[[#This Row],[Date]],4)</f>
        <v>2016</v>
      </c>
      <c r="B277" s="7" t="str">
        <f>RIGHT(Table1[[#This Row],[Date]],2)</f>
        <v>03</v>
      </c>
      <c r="C277" s="8" t="str">
        <f>'Raw Data'!A256</f>
        <v>2016-03</v>
      </c>
      <c r="D277" s="7">
        <f>Table1[[#This Row],[Monthly Precipitation Rate (Millimeters per Day)]]*31</f>
        <v>50.096000000000004</v>
      </c>
      <c r="E277" s="7">
        <f>'Raw Data'!C256</f>
        <v>28.646999999999998</v>
      </c>
      <c r="F277" s="7">
        <f>'Raw Data'!B256</f>
        <v>1.6160000000000001</v>
      </c>
      <c r="G277" s="7">
        <f>'Raw Data'!D256</f>
        <v>-28.701000000000001</v>
      </c>
      <c r="H277" s="7">
        <f>'Raw Data'!E256</f>
        <v>136.22999999999999</v>
      </c>
      <c r="L277" s="12"/>
      <c r="M277" s="12"/>
    </row>
    <row r="278" spans="1:16" ht="15.75" customHeight="1" x14ac:dyDescent="0.25">
      <c r="A278" s="7" t="str">
        <f>LEFT(Table1[[#This Row],[Date]],4)</f>
        <v>2016</v>
      </c>
      <c r="B278" s="7" t="str">
        <f>RIGHT(Table1[[#This Row],[Date]],2)</f>
        <v>04</v>
      </c>
      <c r="C278" s="8" t="str">
        <f>'Raw Data'!A257</f>
        <v>2016-04</v>
      </c>
      <c r="D278" s="7">
        <f>Table1[[#This Row],[Monthly Precipitation Rate (Millimeters per Day)]]*30</f>
        <v>0.92999999999999994</v>
      </c>
      <c r="E278" s="7">
        <f>'Raw Data'!C257</f>
        <v>22.631</v>
      </c>
      <c r="F278" s="7">
        <f>'Raw Data'!B257</f>
        <v>3.1E-2</v>
      </c>
      <c r="G278" s="7">
        <f>'Raw Data'!D257</f>
        <v>-28.701000000000001</v>
      </c>
      <c r="H278" s="7">
        <f>'Raw Data'!E257</f>
        <v>136.22999999999999</v>
      </c>
      <c r="L278" s="12"/>
      <c r="M278" s="12"/>
    </row>
    <row r="279" spans="1:16" ht="15.75" customHeight="1" x14ac:dyDescent="0.25">
      <c r="A279" s="7" t="str">
        <f>LEFT(Table1[[#This Row],[Date]],4)</f>
        <v>2016</v>
      </c>
      <c r="B279" s="7" t="str">
        <f>RIGHT(Table1[[#This Row],[Date]],2)</f>
        <v>05</v>
      </c>
      <c r="C279" s="8" t="str">
        <f>'Raw Data'!A258</f>
        <v>2016-05</v>
      </c>
      <c r="D279" s="7">
        <f>Table1[[#This Row],[Monthly Precipitation Rate (Millimeters per Day)]]*31</f>
        <v>26.97</v>
      </c>
      <c r="E279" s="7">
        <f>'Raw Data'!C258</f>
        <v>18.047999999999998</v>
      </c>
      <c r="F279" s="7">
        <f>'Raw Data'!B258</f>
        <v>0.87</v>
      </c>
      <c r="G279" s="7">
        <f>'Raw Data'!D258</f>
        <v>-28.701000000000001</v>
      </c>
      <c r="H279" s="7">
        <f>'Raw Data'!E258</f>
        <v>136.22999999999999</v>
      </c>
      <c r="L279" s="12"/>
      <c r="M279" s="12"/>
    </row>
    <row r="280" spans="1:16" ht="15.75" customHeight="1" x14ac:dyDescent="0.25">
      <c r="A280" s="7" t="str">
        <f>LEFT(Table1[[#This Row],[Date]],4)</f>
        <v>2016</v>
      </c>
      <c r="B280" s="7" t="str">
        <f>RIGHT(Table1[[#This Row],[Date]],2)</f>
        <v>06</v>
      </c>
      <c r="C280" s="8" t="str">
        <f>'Raw Data'!A259</f>
        <v>2016-06</v>
      </c>
      <c r="D280" s="7">
        <f>Table1[[#This Row],[Monthly Precipitation Rate (Millimeters per Day)]]*30</f>
        <v>28.439999999999998</v>
      </c>
      <c r="E280" s="7">
        <f>'Raw Data'!C259</f>
        <v>13.456</v>
      </c>
      <c r="F280" s="7">
        <f>'Raw Data'!B259</f>
        <v>0.94799999999999995</v>
      </c>
      <c r="G280" s="7">
        <f>'Raw Data'!D259</f>
        <v>-28.701000000000001</v>
      </c>
      <c r="H280" s="7">
        <f>'Raw Data'!E259</f>
        <v>136.22999999999999</v>
      </c>
      <c r="L280" s="12"/>
      <c r="M280" s="12"/>
    </row>
    <row r="281" spans="1:16" ht="15.75" customHeight="1" x14ac:dyDescent="0.25">
      <c r="A281" s="7" t="str">
        <f>LEFT(Table1[[#This Row],[Date]],4)</f>
        <v>2016</v>
      </c>
      <c r="B281" s="7" t="str">
        <f>RIGHT(Table1[[#This Row],[Date]],2)</f>
        <v>07</v>
      </c>
      <c r="C281" s="8" t="str">
        <f>'Raw Data'!A260</f>
        <v>2016-07</v>
      </c>
      <c r="D281" s="7">
        <f>Table1[[#This Row],[Monthly Precipitation Rate (Millimeters per Day)]]*31</f>
        <v>6.2310000000000008</v>
      </c>
      <c r="E281" s="7">
        <f>'Raw Data'!C260</f>
        <v>12.398999999999999</v>
      </c>
      <c r="F281" s="7">
        <f>'Raw Data'!B260</f>
        <v>0.20100000000000001</v>
      </c>
      <c r="G281" s="7">
        <f>'Raw Data'!D260</f>
        <v>-28.701000000000001</v>
      </c>
      <c r="H281" s="7">
        <f>'Raw Data'!E260</f>
        <v>136.22999999999999</v>
      </c>
      <c r="L281" s="12"/>
      <c r="M281" s="12"/>
    </row>
    <row r="282" spans="1:16" ht="15.75" customHeight="1" x14ac:dyDescent="0.25">
      <c r="A282" s="7" t="str">
        <f>LEFT(Table1[[#This Row],[Date]],4)</f>
        <v>2016</v>
      </c>
      <c r="B282" s="7" t="str">
        <f>RIGHT(Table1[[#This Row],[Date]],2)</f>
        <v>08</v>
      </c>
      <c r="C282" s="8" t="str">
        <f>'Raw Data'!A261</f>
        <v>2016-08</v>
      </c>
      <c r="D282" s="7">
        <f>Table1[[#This Row],[Monthly Precipitation Rate (Millimeters per Day)]]*31</f>
        <v>44.237000000000002</v>
      </c>
      <c r="E282" s="7">
        <f>'Raw Data'!C261</f>
        <v>13.832000000000001</v>
      </c>
      <c r="F282" s="7">
        <f>'Raw Data'!B261</f>
        <v>1.427</v>
      </c>
      <c r="G282" s="7">
        <f>'Raw Data'!D261</f>
        <v>-28.701000000000001</v>
      </c>
      <c r="H282" s="7">
        <f>'Raw Data'!E261</f>
        <v>136.22999999999999</v>
      </c>
      <c r="L282" s="12"/>
      <c r="M282" s="12"/>
    </row>
    <row r="283" spans="1:16" ht="15.75" customHeight="1" x14ac:dyDescent="0.25">
      <c r="A283" s="7" t="str">
        <f>LEFT(Table1[[#This Row],[Date]],4)</f>
        <v>2016</v>
      </c>
      <c r="B283" s="7" t="str">
        <f>RIGHT(Table1[[#This Row],[Date]],2)</f>
        <v>09</v>
      </c>
      <c r="C283" s="8" t="str">
        <f>'Raw Data'!A262</f>
        <v>2016-09</v>
      </c>
      <c r="D283" s="7">
        <f>Table1[[#This Row],[Monthly Precipitation Rate (Millimeters per Day)]]*30</f>
        <v>42.839999999999996</v>
      </c>
      <c r="E283" s="7">
        <f>'Raw Data'!C262</f>
        <v>15.973000000000001</v>
      </c>
      <c r="F283" s="7">
        <f>'Raw Data'!B262</f>
        <v>1.4279999999999999</v>
      </c>
      <c r="G283" s="7">
        <f>'Raw Data'!D262</f>
        <v>-28.701000000000001</v>
      </c>
      <c r="H283" s="7">
        <f>'Raw Data'!E262</f>
        <v>136.22999999999999</v>
      </c>
      <c r="L283" s="12"/>
      <c r="M283" s="12"/>
    </row>
    <row r="284" spans="1:16" ht="15.75" customHeight="1" x14ac:dyDescent="0.25">
      <c r="A284" s="7" t="str">
        <f>LEFT(Table1[[#This Row],[Date]],4)</f>
        <v>2016</v>
      </c>
      <c r="B284" s="7" t="str">
        <f>RIGHT(Table1[[#This Row],[Date]],2)</f>
        <v>10</v>
      </c>
      <c r="C284" s="11" t="str">
        <f>'Raw Data'!A263</f>
        <v>2016-10</v>
      </c>
      <c r="D284" s="7">
        <f>Table1[[#This Row],[Monthly Precipitation Rate (Millimeters per Day)]]*31</f>
        <v>5.4870000000000001</v>
      </c>
      <c r="E284" s="7">
        <f>'Raw Data'!C263</f>
        <v>21.314</v>
      </c>
      <c r="F284" s="7">
        <f>'Raw Data'!B263</f>
        <v>0.17699999999999999</v>
      </c>
      <c r="G284" s="7">
        <f>'Raw Data'!D263</f>
        <v>-28.701000000000001</v>
      </c>
      <c r="H284" s="7">
        <f>'Raw Data'!E263</f>
        <v>136.22999999999999</v>
      </c>
      <c r="L284" s="12"/>
      <c r="M284" s="12"/>
    </row>
    <row r="285" spans="1:16" ht="15.75" customHeight="1" x14ac:dyDescent="0.25">
      <c r="A285" s="7" t="str">
        <f>LEFT(Table1[[#This Row],[Date]],4)</f>
        <v>2016</v>
      </c>
      <c r="B285" s="7" t="str">
        <f>RIGHT(Table1[[#This Row],[Date]],2)</f>
        <v>11</v>
      </c>
      <c r="C285" s="11" t="str">
        <f>'Raw Data'!A264</f>
        <v>2016-11</v>
      </c>
      <c r="D285" s="7">
        <f>Table1[[#This Row],[Monthly Precipitation Rate (Millimeters per Day)]]*30</f>
        <v>7.1099999999999994</v>
      </c>
      <c r="E285" s="7">
        <f>'Raw Data'!C264</f>
        <v>26.524999999999999</v>
      </c>
      <c r="F285" s="7">
        <f>'Raw Data'!B264</f>
        <v>0.23699999999999999</v>
      </c>
      <c r="G285" s="7">
        <f>'Raw Data'!D264</f>
        <v>-28.701000000000001</v>
      </c>
      <c r="H285" s="7">
        <f>'Raw Data'!E264</f>
        <v>136.22999999999999</v>
      </c>
      <c r="L285" s="12"/>
      <c r="M285" s="12"/>
    </row>
    <row r="286" spans="1:16" ht="15.75" customHeight="1" x14ac:dyDescent="0.25">
      <c r="A286" s="7" t="str">
        <f>LEFT(Table1[[#This Row],[Date]],4)</f>
        <v>2016</v>
      </c>
      <c r="B286" s="7" t="str">
        <f>RIGHT(Table1[[#This Row],[Date]],2)</f>
        <v>12</v>
      </c>
      <c r="C286" s="11" t="str">
        <f>'Raw Data'!A265</f>
        <v>2016-12</v>
      </c>
      <c r="D286" s="7">
        <f>Table1[[#This Row],[Monthly Precipitation Rate (Millimeters per Day)]]*31</f>
        <v>48.948999999999998</v>
      </c>
      <c r="E286" s="7">
        <f>'Raw Data'!C265</f>
        <v>30.673999999999999</v>
      </c>
      <c r="F286" s="7">
        <f>'Raw Data'!B265</f>
        <v>1.579</v>
      </c>
      <c r="G286" s="7">
        <f>'Raw Data'!D265</f>
        <v>-28.701000000000001</v>
      </c>
      <c r="H286" s="7">
        <f>'Raw Data'!E265</f>
        <v>136.22999999999999</v>
      </c>
      <c r="L286" s="12"/>
      <c r="M286" s="12"/>
    </row>
    <row r="287" spans="1:16" ht="60" x14ac:dyDescent="0.25">
      <c r="A287" s="13" t="s">
        <v>5</v>
      </c>
      <c r="B287" s="14" t="s">
        <v>6</v>
      </c>
      <c r="C287" s="7" t="s">
        <v>0</v>
      </c>
      <c r="D287" s="21" t="s">
        <v>381</v>
      </c>
      <c r="E287" s="22" t="s">
        <v>380</v>
      </c>
      <c r="F287" s="14" t="s">
        <v>1</v>
      </c>
      <c r="G287" s="14" t="s">
        <v>3</v>
      </c>
      <c r="H287" s="15" t="s">
        <v>4</v>
      </c>
      <c r="I287" s="16"/>
      <c r="J287" s="16"/>
      <c r="K287" s="16"/>
      <c r="L287" s="16"/>
      <c r="M287" s="16"/>
      <c r="N287" s="16"/>
      <c r="O287" s="16"/>
      <c r="P287" s="16"/>
    </row>
    <row r="288" spans="1:16" ht="15.75" customHeight="1" x14ac:dyDescent="0.25">
      <c r="A288" s="7" t="str">
        <f>LEFT(Table1[[#This Row],[Date]],4)</f>
        <v>2017</v>
      </c>
      <c r="B288" s="7" t="str">
        <f>RIGHT(Table1[[#This Row],[Date]],2)</f>
        <v>01</v>
      </c>
      <c r="C288" s="8" t="str">
        <f>'Raw Data'!A266</f>
        <v>2017-01</v>
      </c>
      <c r="D288" s="7">
        <f>Table1[[#This Row],[Monthly Precipitation Rate (Millimeters per Day)]]*31</f>
        <v>85.373999999999995</v>
      </c>
      <c r="E288" s="7">
        <f>'Raw Data'!C266</f>
        <v>33.762999999999998</v>
      </c>
      <c r="F288" s="7">
        <f>'Raw Data'!B266</f>
        <v>2.754</v>
      </c>
      <c r="G288" s="7">
        <f>'Raw Data'!D266</f>
        <v>-28.701000000000001</v>
      </c>
      <c r="H288" s="7">
        <f>'Raw Data'!E266</f>
        <v>136.22999999999999</v>
      </c>
      <c r="L288" s="12"/>
      <c r="M288" s="12"/>
    </row>
    <row r="289" spans="1:16" ht="15.75" customHeight="1" x14ac:dyDescent="0.25">
      <c r="A289" s="7" t="str">
        <f>LEFT(Table1[[#This Row],[Date]],4)</f>
        <v>2017</v>
      </c>
      <c r="B289" s="7" t="str">
        <f>RIGHT(Table1[[#This Row],[Date]],2)</f>
        <v>02</v>
      </c>
      <c r="C289" s="8" t="str">
        <f>'Raw Data'!A267</f>
        <v>2017-02</v>
      </c>
      <c r="D289">
        <f>IF(OR(AND(MOD(A289,4)=0,MOD(A289,100)&lt;&gt;0), MOD(A289,400)=0),F289* 29,F289*28)</f>
        <v>1.54</v>
      </c>
      <c r="E289" s="7">
        <f>'Raw Data'!C267</f>
        <v>31.12</v>
      </c>
      <c r="F289" s="7">
        <f>'Raw Data'!B267</f>
        <v>5.5E-2</v>
      </c>
      <c r="G289" s="7">
        <f>'Raw Data'!D267</f>
        <v>-28.701000000000001</v>
      </c>
      <c r="H289" s="7">
        <f>'Raw Data'!E267</f>
        <v>136.22999999999999</v>
      </c>
      <c r="L289" s="12"/>
      <c r="M289" s="12"/>
    </row>
    <row r="290" spans="1:16" ht="15.75" customHeight="1" x14ac:dyDescent="0.25">
      <c r="A290" s="7" t="str">
        <f>LEFT(Table1[[#This Row],[Date]],4)</f>
        <v>2017</v>
      </c>
      <c r="B290" s="7" t="str">
        <f>RIGHT(Table1[[#This Row],[Date]],2)</f>
        <v>03</v>
      </c>
      <c r="C290" s="8" t="str">
        <f>'Raw Data'!A268</f>
        <v>2017-03</v>
      </c>
      <c r="D290" s="7">
        <f>Table1[[#This Row],[Monthly Precipitation Rate (Millimeters per Day)]]*31</f>
        <v>2.1080000000000001</v>
      </c>
      <c r="E290" s="7">
        <f>'Raw Data'!C268</f>
        <v>28.402000000000001</v>
      </c>
      <c r="F290" s="7">
        <f>'Raw Data'!B268</f>
        <v>6.8000000000000005E-2</v>
      </c>
      <c r="G290" s="7">
        <f>'Raw Data'!D268</f>
        <v>-28.701000000000001</v>
      </c>
      <c r="H290" s="7">
        <f>'Raw Data'!E268</f>
        <v>136.22999999999999</v>
      </c>
      <c r="L290" s="12"/>
      <c r="M290" s="12"/>
    </row>
    <row r="291" spans="1:16" ht="15.75" customHeight="1" x14ac:dyDescent="0.25">
      <c r="A291" s="7" t="str">
        <f>LEFT(Table1[[#This Row],[Date]],4)</f>
        <v>2017</v>
      </c>
      <c r="B291" s="7" t="str">
        <f>RIGHT(Table1[[#This Row],[Date]],2)</f>
        <v>04</v>
      </c>
      <c r="C291" s="8" t="str">
        <f>'Raw Data'!A269</f>
        <v>2017-04</v>
      </c>
      <c r="D291" s="7">
        <f>Table1[[#This Row],[Monthly Precipitation Rate (Millimeters per Day)]]*30</f>
        <v>25.62</v>
      </c>
      <c r="E291" s="7">
        <f>'Raw Data'!C269</f>
        <v>21.302</v>
      </c>
      <c r="F291" s="7">
        <f>'Raw Data'!B269</f>
        <v>0.85399999999999998</v>
      </c>
      <c r="G291" s="7">
        <f>'Raw Data'!D269</f>
        <v>-28.701000000000001</v>
      </c>
      <c r="H291" s="7">
        <f>'Raw Data'!E269</f>
        <v>136.22999999999999</v>
      </c>
      <c r="L291" s="12"/>
      <c r="M291" s="12"/>
    </row>
    <row r="292" spans="1:16" ht="15.75" customHeight="1" x14ac:dyDescent="0.25">
      <c r="A292" s="7" t="str">
        <f>LEFT(Table1[[#This Row],[Date]],4)</f>
        <v>2017</v>
      </c>
      <c r="B292" s="7" t="str">
        <f>RIGHT(Table1[[#This Row],[Date]],2)</f>
        <v>05</v>
      </c>
      <c r="C292" s="8" t="str">
        <f>'Raw Data'!A270</f>
        <v>2017-05</v>
      </c>
      <c r="D292" s="7">
        <f>Table1[[#This Row],[Monthly Precipitation Rate (Millimeters per Day)]]*31</f>
        <v>2.5110000000000001</v>
      </c>
      <c r="E292" s="7">
        <f>'Raw Data'!C270</f>
        <v>16.422999999999998</v>
      </c>
      <c r="F292" s="7">
        <f>'Raw Data'!B270</f>
        <v>8.1000000000000003E-2</v>
      </c>
      <c r="G292" s="7">
        <f>'Raw Data'!D270</f>
        <v>-28.701000000000001</v>
      </c>
      <c r="H292" s="7">
        <f>'Raw Data'!E270</f>
        <v>136.22999999999999</v>
      </c>
      <c r="L292" s="12"/>
      <c r="M292" s="12"/>
    </row>
    <row r="293" spans="1:16" ht="15.75" customHeight="1" x14ac:dyDescent="0.25">
      <c r="A293" s="7" t="str">
        <f>LEFT(Table1[[#This Row],[Date]],4)</f>
        <v>2017</v>
      </c>
      <c r="B293" s="7" t="str">
        <f>RIGHT(Table1[[#This Row],[Date]],2)</f>
        <v>06</v>
      </c>
      <c r="C293" s="8" t="str">
        <f>'Raw Data'!A271</f>
        <v>2017-06</v>
      </c>
      <c r="D293" s="7">
        <f>Table1[[#This Row],[Monthly Precipitation Rate (Millimeters per Day)]]*30</f>
        <v>7.26</v>
      </c>
      <c r="E293" s="7">
        <f>'Raw Data'!C271</f>
        <v>12.676</v>
      </c>
      <c r="F293" s="7">
        <f>'Raw Data'!B271</f>
        <v>0.24199999999999999</v>
      </c>
      <c r="G293" s="7">
        <f>'Raw Data'!D271</f>
        <v>-28.701000000000001</v>
      </c>
      <c r="H293" s="7">
        <f>'Raw Data'!E271</f>
        <v>136.22999999999999</v>
      </c>
      <c r="L293" s="12"/>
      <c r="M293" s="12"/>
    </row>
    <row r="294" spans="1:16" ht="15.75" customHeight="1" x14ac:dyDescent="0.25">
      <c r="A294" s="7" t="str">
        <f>LEFT(Table1[[#This Row],[Date]],4)</f>
        <v>2017</v>
      </c>
      <c r="B294" s="7" t="str">
        <f>RIGHT(Table1[[#This Row],[Date]],2)</f>
        <v>07</v>
      </c>
      <c r="C294" s="8" t="str">
        <f>'Raw Data'!A272</f>
        <v>2017-07</v>
      </c>
      <c r="D294" s="7">
        <f>Table1[[#This Row],[Monthly Precipitation Rate (Millimeters per Day)]]*31</f>
        <v>2.79</v>
      </c>
      <c r="E294" s="7">
        <f>'Raw Data'!C272</f>
        <v>13.071999999999999</v>
      </c>
      <c r="F294" s="7">
        <f>'Raw Data'!B272</f>
        <v>0.09</v>
      </c>
      <c r="G294" s="7">
        <f>'Raw Data'!D272</f>
        <v>-28.701000000000001</v>
      </c>
      <c r="H294" s="7">
        <f>'Raw Data'!E272</f>
        <v>136.22999999999999</v>
      </c>
      <c r="L294" s="12"/>
      <c r="M294" s="12"/>
    </row>
    <row r="295" spans="1:16" ht="15.75" customHeight="1" x14ac:dyDescent="0.25">
      <c r="A295" s="7" t="str">
        <f>LEFT(Table1[[#This Row],[Date]],4)</f>
        <v>2017</v>
      </c>
      <c r="B295" s="7" t="str">
        <f>RIGHT(Table1[[#This Row],[Date]],2)</f>
        <v>08</v>
      </c>
      <c r="C295" s="8" t="str">
        <f>'Raw Data'!A273</f>
        <v>2017-08</v>
      </c>
      <c r="D295" s="7">
        <f>Table1[[#This Row],[Monthly Precipitation Rate (Millimeters per Day)]]*31</f>
        <v>4.5880000000000001</v>
      </c>
      <c r="E295" s="7">
        <f>'Raw Data'!C273</f>
        <v>14.449</v>
      </c>
      <c r="F295" s="7">
        <f>'Raw Data'!B273</f>
        <v>0.14799999999999999</v>
      </c>
      <c r="G295" s="7">
        <f>'Raw Data'!D273</f>
        <v>-28.701000000000001</v>
      </c>
      <c r="H295" s="7">
        <f>'Raw Data'!E273</f>
        <v>136.22999999999999</v>
      </c>
      <c r="L295" s="12"/>
      <c r="M295" s="12"/>
    </row>
    <row r="296" spans="1:16" ht="15.75" customHeight="1" x14ac:dyDescent="0.25">
      <c r="A296" s="7" t="str">
        <f>LEFT(Table1[[#This Row],[Date]],4)</f>
        <v>2017</v>
      </c>
      <c r="B296" s="7" t="str">
        <f>RIGHT(Table1[[#This Row],[Date]],2)</f>
        <v>09</v>
      </c>
      <c r="C296" s="8" t="str">
        <f>'Raw Data'!A274</f>
        <v>2017-09</v>
      </c>
      <c r="D296" s="7">
        <f>Table1[[#This Row],[Monthly Precipitation Rate (Millimeters per Day)]]*30</f>
        <v>24.3</v>
      </c>
      <c r="E296" s="7">
        <f>'Raw Data'!C274</f>
        <v>18.914999999999999</v>
      </c>
      <c r="F296" s="7">
        <f>'Raw Data'!B274</f>
        <v>0.81</v>
      </c>
      <c r="G296" s="7">
        <f>'Raw Data'!D274</f>
        <v>-28.701000000000001</v>
      </c>
      <c r="H296" s="7">
        <f>'Raw Data'!E274</f>
        <v>136.22999999999999</v>
      </c>
      <c r="L296" s="12"/>
      <c r="M296" s="12"/>
    </row>
    <row r="297" spans="1:16" ht="15.75" customHeight="1" x14ac:dyDescent="0.25">
      <c r="A297" s="7" t="str">
        <f>LEFT(Table1[[#This Row],[Date]],4)</f>
        <v>2017</v>
      </c>
      <c r="B297" s="7" t="str">
        <f>RIGHT(Table1[[#This Row],[Date]],2)</f>
        <v>10</v>
      </c>
      <c r="C297" s="11" t="str">
        <f>'Raw Data'!A275</f>
        <v>2017-10</v>
      </c>
      <c r="D297" s="7">
        <f>Table1[[#This Row],[Monthly Precipitation Rate (Millimeters per Day)]]*31</f>
        <v>8.5560000000000009</v>
      </c>
      <c r="E297" s="7">
        <f>'Raw Data'!C275</f>
        <v>23.248999999999999</v>
      </c>
      <c r="F297" s="7">
        <f>'Raw Data'!B275</f>
        <v>0.27600000000000002</v>
      </c>
      <c r="G297" s="7">
        <f>'Raw Data'!D275</f>
        <v>-28.701000000000001</v>
      </c>
      <c r="H297" s="7">
        <f>'Raw Data'!E275</f>
        <v>136.22999999999999</v>
      </c>
      <c r="L297" s="12"/>
      <c r="M297" s="12"/>
    </row>
    <row r="298" spans="1:16" ht="15.75" customHeight="1" x14ac:dyDescent="0.25">
      <c r="A298" s="7" t="str">
        <f>LEFT(Table1[[#This Row],[Date]],4)</f>
        <v>2017</v>
      </c>
      <c r="B298" s="7" t="str">
        <f>RIGHT(Table1[[#This Row],[Date]],2)</f>
        <v>11</v>
      </c>
      <c r="C298" s="11" t="str">
        <f>'Raw Data'!A276</f>
        <v>2017-11</v>
      </c>
      <c r="D298" s="7">
        <f>Table1[[#This Row],[Monthly Precipitation Rate (Millimeters per Day)]]*30</f>
        <v>33.839999999999996</v>
      </c>
      <c r="E298" s="7">
        <f>'Raw Data'!C276</f>
        <v>27.257000000000001</v>
      </c>
      <c r="F298" s="7">
        <f>'Raw Data'!B276</f>
        <v>1.1279999999999999</v>
      </c>
      <c r="G298" s="7">
        <f>'Raw Data'!D276</f>
        <v>-28.701000000000001</v>
      </c>
      <c r="H298" s="7">
        <f>'Raw Data'!E276</f>
        <v>136.22999999999999</v>
      </c>
      <c r="L298" s="12"/>
      <c r="M298" s="12"/>
    </row>
    <row r="299" spans="1:16" ht="15.75" customHeight="1" x14ac:dyDescent="0.25">
      <c r="A299" s="7" t="str">
        <f>LEFT(Table1[[#This Row],[Date]],4)</f>
        <v>2017</v>
      </c>
      <c r="B299" s="7" t="str">
        <f>RIGHT(Table1[[#This Row],[Date]],2)</f>
        <v>12</v>
      </c>
      <c r="C299" s="11" t="str">
        <f>'Raw Data'!A277</f>
        <v>2017-12</v>
      </c>
      <c r="D299" s="7">
        <f>Table1[[#This Row],[Monthly Precipitation Rate (Millimeters per Day)]]*31</f>
        <v>5.766</v>
      </c>
      <c r="E299" s="7">
        <f>'Raw Data'!C277</f>
        <v>29.803000000000001</v>
      </c>
      <c r="F299" s="7">
        <f>'Raw Data'!B277</f>
        <v>0.186</v>
      </c>
      <c r="G299" s="7">
        <f>'Raw Data'!D277</f>
        <v>-28.701000000000001</v>
      </c>
      <c r="H299" s="7">
        <f>'Raw Data'!E277</f>
        <v>136.22999999999999</v>
      </c>
      <c r="L299" s="12"/>
      <c r="M299" s="12"/>
    </row>
    <row r="300" spans="1:16" ht="60" x14ac:dyDescent="0.25">
      <c r="A300" s="13" t="s">
        <v>5</v>
      </c>
      <c r="B300" s="14" t="s">
        <v>6</v>
      </c>
      <c r="C300" s="7" t="s">
        <v>0</v>
      </c>
      <c r="D300" s="21" t="s">
        <v>381</v>
      </c>
      <c r="E300" s="22" t="s">
        <v>380</v>
      </c>
      <c r="F300" s="14" t="s">
        <v>1</v>
      </c>
      <c r="G300" s="14" t="s">
        <v>3</v>
      </c>
      <c r="H300" s="15" t="s">
        <v>4</v>
      </c>
      <c r="I300" s="16"/>
      <c r="J300" s="16"/>
      <c r="K300" s="16"/>
      <c r="L300" s="16"/>
      <c r="M300" s="16"/>
      <c r="N300" s="16"/>
      <c r="O300" s="16"/>
      <c r="P300" s="16"/>
    </row>
    <row r="301" spans="1:16" ht="15.75" customHeight="1" x14ac:dyDescent="0.25">
      <c r="A301" s="7" t="str">
        <f>LEFT(Table1[[#This Row],[Date]],4)</f>
        <v>2018</v>
      </c>
      <c r="B301" s="7" t="str">
        <f>RIGHT(Table1[[#This Row],[Date]],2)</f>
        <v>01</v>
      </c>
      <c r="C301" s="8" t="str">
        <f>'Raw Data'!A278</f>
        <v>2018-01</v>
      </c>
      <c r="D301" s="7">
        <f>Table1[[#This Row],[Monthly Precipitation Rate (Millimeters per Day)]]*31</f>
        <v>9.734</v>
      </c>
      <c r="E301" s="7">
        <f>'Raw Data'!C278</f>
        <v>33.344999999999999</v>
      </c>
      <c r="F301" s="7">
        <f>'Raw Data'!B278</f>
        <v>0.314</v>
      </c>
      <c r="G301" s="7">
        <f>'Raw Data'!D278</f>
        <v>-28.701000000000001</v>
      </c>
      <c r="H301" s="7">
        <f>'Raw Data'!E278</f>
        <v>136.22999999999999</v>
      </c>
      <c r="L301" s="12"/>
      <c r="M301" s="12"/>
    </row>
    <row r="302" spans="1:16" ht="15.75" customHeight="1" x14ac:dyDescent="0.25">
      <c r="A302" s="7" t="str">
        <f>LEFT(Table1[[#This Row],[Date]],4)</f>
        <v>2018</v>
      </c>
      <c r="B302" s="7" t="str">
        <f>RIGHT(Table1[[#This Row],[Date]],2)</f>
        <v>02</v>
      </c>
      <c r="C302" s="8" t="str">
        <f>'Raw Data'!A279</f>
        <v>2018-02</v>
      </c>
      <c r="D302">
        <f>IF(OR(AND(MOD(A302,4)=0,MOD(A302,100)&lt;&gt;0), MOD(A302,400)=0),F302* 29,F302*28)</f>
        <v>1.5680000000000001</v>
      </c>
      <c r="E302" s="7">
        <f>'Raw Data'!C279</f>
        <v>30.827000000000002</v>
      </c>
      <c r="F302" s="7">
        <f>'Raw Data'!B279</f>
        <v>5.6000000000000001E-2</v>
      </c>
      <c r="G302" s="7">
        <f>'Raw Data'!D279</f>
        <v>-28.701000000000001</v>
      </c>
      <c r="H302" s="7">
        <f>'Raw Data'!E279</f>
        <v>136.22999999999999</v>
      </c>
      <c r="L302" s="12"/>
      <c r="M302" s="12"/>
    </row>
    <row r="303" spans="1:16" ht="15.75" customHeight="1" x14ac:dyDescent="0.25">
      <c r="A303" s="7" t="str">
        <f>LEFT(Table1[[#This Row],[Date]],4)</f>
        <v>2018</v>
      </c>
      <c r="B303" s="7" t="str">
        <f>RIGHT(Table1[[#This Row],[Date]],2)</f>
        <v>03</v>
      </c>
      <c r="C303" s="8" t="str">
        <f>'Raw Data'!A280</f>
        <v>2018-03</v>
      </c>
      <c r="D303" s="7">
        <f>Table1[[#This Row],[Monthly Precipitation Rate (Millimeters per Day)]]*31</f>
        <v>6.5720000000000001</v>
      </c>
      <c r="E303" s="7">
        <f>'Raw Data'!C280</f>
        <v>26.981999999999999</v>
      </c>
      <c r="F303" s="7">
        <f>'Raw Data'!B280</f>
        <v>0.21199999999999999</v>
      </c>
      <c r="G303" s="7">
        <f>'Raw Data'!D280</f>
        <v>-28.701000000000001</v>
      </c>
      <c r="H303" s="7">
        <f>'Raw Data'!E280</f>
        <v>136.22999999999999</v>
      </c>
      <c r="L303" s="12"/>
      <c r="M303" s="12"/>
    </row>
    <row r="304" spans="1:16" ht="15.75" customHeight="1" x14ac:dyDescent="0.25">
      <c r="A304" s="7" t="str">
        <f>LEFT(Table1[[#This Row],[Date]],4)</f>
        <v>2018</v>
      </c>
      <c r="B304" s="7" t="str">
        <f>RIGHT(Table1[[#This Row],[Date]],2)</f>
        <v>04</v>
      </c>
      <c r="C304" s="8" t="str">
        <f>'Raw Data'!A281</f>
        <v>2018-04</v>
      </c>
      <c r="D304" s="7">
        <f>Table1[[#This Row],[Monthly Precipitation Rate (Millimeters per Day)]]*30</f>
        <v>0.44999999999999996</v>
      </c>
      <c r="E304" s="7">
        <f>'Raw Data'!C281</f>
        <v>24.893000000000001</v>
      </c>
      <c r="F304" s="7">
        <f>'Raw Data'!B281</f>
        <v>1.4999999999999999E-2</v>
      </c>
      <c r="G304" s="7">
        <f>'Raw Data'!D281</f>
        <v>-28.701000000000001</v>
      </c>
      <c r="H304" s="7">
        <f>'Raw Data'!E281</f>
        <v>136.22999999999999</v>
      </c>
      <c r="L304" s="12"/>
      <c r="M304" s="12"/>
    </row>
    <row r="305" spans="1:16" ht="15.75" customHeight="1" x14ac:dyDescent="0.25">
      <c r="A305" s="7" t="str">
        <f>LEFT(Table1[[#This Row],[Date]],4)</f>
        <v>2018</v>
      </c>
      <c r="B305" s="7" t="str">
        <f>RIGHT(Table1[[#This Row],[Date]],2)</f>
        <v>05</v>
      </c>
      <c r="C305" s="8" t="str">
        <f>'Raw Data'!A282</f>
        <v>2018-05</v>
      </c>
      <c r="D305" s="7">
        <f>Table1[[#This Row],[Monthly Precipitation Rate (Millimeters per Day)]]*31</f>
        <v>2.7279999999999998</v>
      </c>
      <c r="E305" s="7">
        <f>'Raw Data'!C282</f>
        <v>15.862</v>
      </c>
      <c r="F305" s="7">
        <f>'Raw Data'!B282</f>
        <v>8.7999999999999995E-2</v>
      </c>
      <c r="G305" s="7">
        <f>'Raw Data'!D282</f>
        <v>-28.701000000000001</v>
      </c>
      <c r="H305" s="7">
        <f>'Raw Data'!E282</f>
        <v>136.22999999999999</v>
      </c>
      <c r="L305" s="12"/>
      <c r="M305" s="12"/>
    </row>
    <row r="306" spans="1:16" ht="15.75" customHeight="1" x14ac:dyDescent="0.25">
      <c r="A306" s="7" t="str">
        <f>LEFT(Table1[[#This Row],[Date]],4)</f>
        <v>2018</v>
      </c>
      <c r="B306" s="7" t="str">
        <f>RIGHT(Table1[[#This Row],[Date]],2)</f>
        <v>06</v>
      </c>
      <c r="C306" s="8" t="str">
        <f>'Raw Data'!A283</f>
        <v>2018-06</v>
      </c>
      <c r="D306" s="7">
        <f>Table1[[#This Row],[Monthly Precipitation Rate (Millimeters per Day)]]*30</f>
        <v>3.21</v>
      </c>
      <c r="E306" s="7">
        <f>'Raw Data'!C283</f>
        <v>12.425000000000001</v>
      </c>
      <c r="F306" s="7">
        <f>'Raw Data'!B283</f>
        <v>0.107</v>
      </c>
      <c r="G306" s="7">
        <f>'Raw Data'!D283</f>
        <v>-28.701000000000001</v>
      </c>
      <c r="H306" s="7">
        <f>'Raw Data'!E283</f>
        <v>136.22999999999999</v>
      </c>
      <c r="L306" s="12"/>
      <c r="M306" s="12"/>
    </row>
    <row r="307" spans="1:16" ht="15.75" customHeight="1" x14ac:dyDescent="0.25">
      <c r="A307" s="7" t="str">
        <f>LEFT(Table1[[#This Row],[Date]],4)</f>
        <v>2018</v>
      </c>
      <c r="B307" s="7" t="str">
        <f>RIGHT(Table1[[#This Row],[Date]],2)</f>
        <v>07</v>
      </c>
      <c r="C307" s="8" t="str">
        <f>'Raw Data'!A284</f>
        <v>2018-07</v>
      </c>
      <c r="D307" s="7">
        <f>Table1[[#This Row],[Monthly Precipitation Rate (Millimeters per Day)]]*31</f>
        <v>1.829</v>
      </c>
      <c r="E307" s="7">
        <f>'Raw Data'!C284</f>
        <v>12.852</v>
      </c>
      <c r="F307" s="7">
        <f>'Raw Data'!B284</f>
        <v>5.8999999999999997E-2</v>
      </c>
      <c r="G307" s="7">
        <f>'Raw Data'!D284</f>
        <v>-28.701000000000001</v>
      </c>
      <c r="H307" s="7">
        <f>'Raw Data'!E284</f>
        <v>136.22999999999999</v>
      </c>
      <c r="L307" s="12"/>
      <c r="M307" s="12"/>
    </row>
    <row r="308" spans="1:16" ht="15.75" customHeight="1" x14ac:dyDescent="0.25">
      <c r="A308" s="7" t="str">
        <f>LEFT(Table1[[#This Row],[Date]],4)</f>
        <v>2018</v>
      </c>
      <c r="B308" s="7" t="str">
        <f>RIGHT(Table1[[#This Row],[Date]],2)</f>
        <v>08</v>
      </c>
      <c r="C308" s="8" t="str">
        <f>'Raw Data'!A285</f>
        <v>2018-08</v>
      </c>
      <c r="D308" s="7">
        <f>Table1[[#This Row],[Monthly Precipitation Rate (Millimeters per Day)]]*31</f>
        <v>7.5329999999999995</v>
      </c>
      <c r="E308" s="7">
        <f>'Raw Data'!C285</f>
        <v>14.241</v>
      </c>
      <c r="F308" s="7">
        <f>'Raw Data'!B285</f>
        <v>0.24299999999999999</v>
      </c>
      <c r="G308" s="7">
        <f>'Raw Data'!D285</f>
        <v>-28.701000000000001</v>
      </c>
      <c r="H308" s="7">
        <f>'Raw Data'!E285</f>
        <v>136.22999999999999</v>
      </c>
      <c r="L308" s="12"/>
      <c r="M308" s="12"/>
    </row>
    <row r="309" spans="1:16" ht="15.75" customHeight="1" x14ac:dyDescent="0.25">
      <c r="A309" s="7" t="str">
        <f>LEFT(Table1[[#This Row],[Date]],4)</f>
        <v>2018</v>
      </c>
      <c r="B309" s="7" t="str">
        <f>RIGHT(Table1[[#This Row],[Date]],2)</f>
        <v>09</v>
      </c>
      <c r="C309" s="8" t="str">
        <f>'Raw Data'!A286</f>
        <v>2018-09</v>
      </c>
      <c r="D309" s="7">
        <f>Table1[[#This Row],[Monthly Precipitation Rate (Millimeters per Day)]]*30</f>
        <v>0.38999999999999996</v>
      </c>
      <c r="E309" s="7">
        <f>'Raw Data'!C286</f>
        <v>17.582999999999998</v>
      </c>
      <c r="F309" s="7">
        <f>'Raw Data'!B286</f>
        <v>1.2999999999999999E-2</v>
      </c>
      <c r="G309" s="7">
        <f>'Raw Data'!D286</f>
        <v>-28.701000000000001</v>
      </c>
      <c r="H309" s="7">
        <f>'Raw Data'!E286</f>
        <v>136.22999999999999</v>
      </c>
      <c r="L309" s="12"/>
      <c r="M309" s="12"/>
    </row>
    <row r="310" spans="1:16" ht="15.75" customHeight="1" x14ac:dyDescent="0.25">
      <c r="A310" s="7" t="str">
        <f>LEFT(Table1[[#This Row],[Date]],4)</f>
        <v>2018</v>
      </c>
      <c r="B310" s="7" t="str">
        <f>RIGHT(Table1[[#This Row],[Date]],2)</f>
        <v>10</v>
      </c>
      <c r="C310" s="11" t="str">
        <f>'Raw Data'!A287</f>
        <v>2018-10</v>
      </c>
      <c r="D310" s="7">
        <f>Table1[[#This Row],[Monthly Precipitation Rate (Millimeters per Day)]]*31</f>
        <v>14.291</v>
      </c>
      <c r="E310" s="7">
        <f>'Raw Data'!C287</f>
        <v>24.609000000000002</v>
      </c>
      <c r="F310" s="7">
        <f>'Raw Data'!B287</f>
        <v>0.46100000000000002</v>
      </c>
      <c r="G310" s="7">
        <f>'Raw Data'!D287</f>
        <v>-28.701000000000001</v>
      </c>
      <c r="H310" s="7">
        <f>'Raw Data'!E287</f>
        <v>136.22999999999999</v>
      </c>
      <c r="L310" s="12"/>
      <c r="M310" s="12"/>
    </row>
    <row r="311" spans="1:16" ht="15.75" customHeight="1" x14ac:dyDescent="0.25">
      <c r="A311" s="7" t="str">
        <f>LEFT(Table1[[#This Row],[Date]],4)</f>
        <v>2018</v>
      </c>
      <c r="B311" s="7" t="str">
        <f>RIGHT(Table1[[#This Row],[Date]],2)</f>
        <v>11</v>
      </c>
      <c r="C311" s="11" t="str">
        <f>'Raw Data'!A288</f>
        <v>2018-11</v>
      </c>
      <c r="D311" s="7">
        <f>Table1[[#This Row],[Monthly Precipitation Rate (Millimeters per Day)]]*30</f>
        <v>45.36</v>
      </c>
      <c r="E311" s="7">
        <f>'Raw Data'!C288</f>
        <v>26.337</v>
      </c>
      <c r="F311" s="7">
        <f>'Raw Data'!B288</f>
        <v>1.512</v>
      </c>
      <c r="G311" s="7">
        <f>'Raw Data'!D288</f>
        <v>-28.701000000000001</v>
      </c>
      <c r="H311" s="7">
        <f>'Raw Data'!E288</f>
        <v>136.22999999999999</v>
      </c>
      <c r="L311" s="12"/>
      <c r="M311" s="12"/>
    </row>
    <row r="312" spans="1:16" ht="15.75" customHeight="1" x14ac:dyDescent="0.25">
      <c r="A312" s="7" t="str">
        <f>LEFT(Table1[[#This Row],[Date]],4)</f>
        <v>2018</v>
      </c>
      <c r="B312" s="7" t="str">
        <f>RIGHT(Table1[[#This Row],[Date]],2)</f>
        <v>12</v>
      </c>
      <c r="C312" s="11" t="str">
        <f>'Raw Data'!A289</f>
        <v>2018-12</v>
      </c>
      <c r="D312" s="7">
        <f>Table1[[#This Row],[Monthly Precipitation Rate (Millimeters per Day)]]*31</f>
        <v>3.5960000000000001</v>
      </c>
      <c r="E312" s="7">
        <f>'Raw Data'!C289</f>
        <v>30.914999999999999</v>
      </c>
      <c r="F312" s="7">
        <f>'Raw Data'!B289</f>
        <v>0.11600000000000001</v>
      </c>
      <c r="G312" s="7">
        <f>'Raw Data'!D289</f>
        <v>-28.701000000000001</v>
      </c>
      <c r="H312" s="7">
        <f>'Raw Data'!E289</f>
        <v>136.22999999999999</v>
      </c>
      <c r="L312" s="12"/>
      <c r="M312" s="12"/>
    </row>
    <row r="313" spans="1:16" ht="60" x14ac:dyDescent="0.25">
      <c r="A313" s="13" t="s">
        <v>5</v>
      </c>
      <c r="B313" s="14" t="s">
        <v>6</v>
      </c>
      <c r="C313" s="7" t="s">
        <v>0</v>
      </c>
      <c r="D313" s="21" t="s">
        <v>381</v>
      </c>
      <c r="E313" s="22" t="s">
        <v>380</v>
      </c>
      <c r="F313" s="14" t="s">
        <v>1</v>
      </c>
      <c r="G313" s="14" t="s">
        <v>3</v>
      </c>
      <c r="H313" s="15" t="s">
        <v>4</v>
      </c>
      <c r="I313" s="16"/>
      <c r="J313" s="16"/>
      <c r="K313" s="16"/>
      <c r="L313" s="16"/>
      <c r="M313" s="16"/>
      <c r="N313" s="16"/>
      <c r="O313" s="16"/>
      <c r="P313" s="16"/>
    </row>
    <row r="314" spans="1:16" ht="15.75" customHeight="1" x14ac:dyDescent="0.25">
      <c r="A314" s="7" t="str">
        <f>LEFT(Table1[[#This Row],[Date]],4)</f>
        <v>2019</v>
      </c>
      <c r="B314" s="7" t="str">
        <f>RIGHT(Table1[[#This Row],[Date]],2)</f>
        <v>01</v>
      </c>
      <c r="C314" s="8" t="str">
        <f>'Raw Data'!A290</f>
        <v>2019-01</v>
      </c>
      <c r="D314" s="7">
        <f>Table1[[#This Row],[Monthly Precipitation Rate (Millimeters per Day)]]*31</f>
        <v>1.736</v>
      </c>
      <c r="E314" s="7">
        <f>'Raw Data'!C290</f>
        <v>34.567999999999998</v>
      </c>
      <c r="F314" s="7">
        <f>'Raw Data'!B290</f>
        <v>5.6000000000000001E-2</v>
      </c>
      <c r="G314" s="7">
        <f>'Raw Data'!D290</f>
        <v>-28.701000000000001</v>
      </c>
      <c r="H314" s="7">
        <f>'Raw Data'!E290</f>
        <v>136.22999999999999</v>
      </c>
      <c r="L314" s="12"/>
      <c r="M314" s="12"/>
    </row>
    <row r="315" spans="1:16" ht="15.75" customHeight="1" x14ac:dyDescent="0.25">
      <c r="A315" s="7" t="str">
        <f>LEFT(Table1[[#This Row],[Date]],4)</f>
        <v>2019</v>
      </c>
      <c r="B315" s="7" t="str">
        <f>RIGHT(Table1[[#This Row],[Date]],2)</f>
        <v>02</v>
      </c>
      <c r="C315" s="8" t="str">
        <f>'Raw Data'!A291</f>
        <v>2019-02</v>
      </c>
      <c r="D315">
        <f>IF(OR(AND(MOD(A315,4)=0,MOD(A315,100)&lt;&gt;0), MOD(A315,400)=0),F315* 29,F315*28)</f>
        <v>2.548</v>
      </c>
      <c r="E315" s="7">
        <f>'Raw Data'!C291</f>
        <v>30.048999999999999</v>
      </c>
      <c r="F315" s="7">
        <f>'Raw Data'!B291</f>
        <v>9.0999999999999998E-2</v>
      </c>
      <c r="G315" s="7">
        <f>'Raw Data'!D291</f>
        <v>-28.701000000000001</v>
      </c>
      <c r="H315" s="7">
        <f>'Raw Data'!E291</f>
        <v>136.22999999999999</v>
      </c>
      <c r="L315" s="12"/>
      <c r="M315" s="12"/>
    </row>
    <row r="316" spans="1:16" ht="15.75" customHeight="1" x14ac:dyDescent="0.25">
      <c r="A316" s="7" t="str">
        <f>LEFT(Table1[[#This Row],[Date]],4)</f>
        <v>2019</v>
      </c>
      <c r="B316" s="7" t="str">
        <f>RIGHT(Table1[[#This Row],[Date]],2)</f>
        <v>03</v>
      </c>
      <c r="C316" s="8" t="str">
        <f>'Raw Data'!A292</f>
        <v>2019-03</v>
      </c>
      <c r="D316" s="7">
        <f>Table1[[#This Row],[Monthly Precipitation Rate (Millimeters per Day)]]*31</f>
        <v>8.7419999999999991</v>
      </c>
      <c r="E316" s="7">
        <f>'Raw Data'!C292</f>
        <v>28.082999999999998</v>
      </c>
      <c r="F316" s="7">
        <f>'Raw Data'!B292</f>
        <v>0.28199999999999997</v>
      </c>
      <c r="G316" s="7">
        <f>'Raw Data'!D292</f>
        <v>-28.701000000000001</v>
      </c>
      <c r="H316" s="7">
        <f>'Raw Data'!E292</f>
        <v>136.22999999999999</v>
      </c>
      <c r="L316" s="12"/>
      <c r="M316" s="12"/>
    </row>
    <row r="317" spans="1:16" ht="15.75" customHeight="1" x14ac:dyDescent="0.25">
      <c r="A317" s="7" t="str">
        <f>LEFT(Table1[[#This Row],[Date]],4)</f>
        <v>2019</v>
      </c>
      <c r="B317" s="7" t="str">
        <f>RIGHT(Table1[[#This Row],[Date]],2)</f>
        <v>04</v>
      </c>
      <c r="C317" s="8" t="str">
        <f>'Raw Data'!A293</f>
        <v>2019-04</v>
      </c>
      <c r="D317" s="7">
        <f>Table1[[#This Row],[Monthly Precipitation Rate (Millimeters per Day)]]*30</f>
        <v>2.4300000000000002</v>
      </c>
      <c r="E317" s="7">
        <f>'Raw Data'!C293</f>
        <v>22.423999999999999</v>
      </c>
      <c r="F317" s="7">
        <f>'Raw Data'!B293</f>
        <v>8.1000000000000003E-2</v>
      </c>
      <c r="G317" s="7">
        <f>'Raw Data'!D293</f>
        <v>-28.701000000000001</v>
      </c>
      <c r="H317" s="7">
        <f>'Raw Data'!E293</f>
        <v>136.22999999999999</v>
      </c>
      <c r="L317" s="12"/>
      <c r="M317" s="12"/>
    </row>
    <row r="318" spans="1:16" ht="15.75" customHeight="1" x14ac:dyDescent="0.25">
      <c r="A318" s="7" t="str">
        <f>LEFT(Table1[[#This Row],[Date]],4)</f>
        <v>2019</v>
      </c>
      <c r="B318" s="7" t="str">
        <f>RIGHT(Table1[[#This Row],[Date]],2)</f>
        <v>05</v>
      </c>
      <c r="C318" s="8" t="str">
        <f>'Raw Data'!A294</f>
        <v>2019-05</v>
      </c>
      <c r="D318" s="7">
        <f>Table1[[#This Row],[Monthly Precipitation Rate (Millimeters per Day)]]*31</f>
        <v>10.261000000000001</v>
      </c>
      <c r="E318" s="7">
        <f>'Raw Data'!C294</f>
        <v>16.378</v>
      </c>
      <c r="F318" s="7">
        <f>'Raw Data'!B294</f>
        <v>0.33100000000000002</v>
      </c>
      <c r="G318" s="7">
        <f>'Raw Data'!D294</f>
        <v>-28.701000000000001</v>
      </c>
      <c r="H318" s="7">
        <f>'Raw Data'!E294</f>
        <v>136.22999999999999</v>
      </c>
      <c r="L318" s="12"/>
      <c r="M318" s="12"/>
    </row>
    <row r="319" spans="1:16" ht="15.75" customHeight="1" x14ac:dyDescent="0.25">
      <c r="A319" s="7" t="str">
        <f>LEFT(Table1[[#This Row],[Date]],4)</f>
        <v>2019</v>
      </c>
      <c r="B319" s="7" t="str">
        <f>RIGHT(Table1[[#This Row],[Date]],2)</f>
        <v>06</v>
      </c>
      <c r="C319" s="8" t="str">
        <f>'Raw Data'!A295</f>
        <v>2019-06</v>
      </c>
      <c r="D319" s="7">
        <f>Table1[[#This Row],[Monthly Precipitation Rate (Millimeters per Day)]]*30</f>
        <v>2.2199999999999998</v>
      </c>
      <c r="E319" s="7">
        <f>'Raw Data'!C295</f>
        <v>11.657999999999999</v>
      </c>
      <c r="F319" s="7">
        <f>'Raw Data'!B295</f>
        <v>7.3999999999999996E-2</v>
      </c>
      <c r="G319" s="7">
        <f>'Raw Data'!D295</f>
        <v>-28.701000000000001</v>
      </c>
      <c r="H319" s="7">
        <f>'Raw Data'!E295</f>
        <v>136.22999999999999</v>
      </c>
      <c r="L319" s="12"/>
      <c r="M319" s="12"/>
    </row>
    <row r="320" spans="1:16" ht="15.75" customHeight="1" x14ac:dyDescent="0.25">
      <c r="A320" s="7" t="str">
        <f>LEFT(Table1[[#This Row],[Date]],4)</f>
        <v>2019</v>
      </c>
      <c r="B320" s="7" t="str">
        <f>RIGHT(Table1[[#This Row],[Date]],2)</f>
        <v>07</v>
      </c>
      <c r="C320" s="8" t="str">
        <f>'Raw Data'!A296</f>
        <v>2019-07</v>
      </c>
      <c r="D320" s="7">
        <f>Table1[[#This Row],[Monthly Precipitation Rate (Millimeters per Day)]]*31</f>
        <v>1.829</v>
      </c>
      <c r="E320" s="7">
        <f>'Raw Data'!C296</f>
        <v>13.525</v>
      </c>
      <c r="F320" s="7">
        <f>'Raw Data'!B296</f>
        <v>5.8999999999999997E-2</v>
      </c>
      <c r="G320" s="7">
        <f>'Raw Data'!D296</f>
        <v>-28.701000000000001</v>
      </c>
      <c r="H320" s="7">
        <f>'Raw Data'!E296</f>
        <v>136.22999999999999</v>
      </c>
      <c r="L320" s="12"/>
      <c r="M320" s="12"/>
    </row>
    <row r="321" spans="1:16" ht="15.75" customHeight="1" x14ac:dyDescent="0.25">
      <c r="A321" s="7" t="str">
        <f>LEFT(Table1[[#This Row],[Date]],4)</f>
        <v>2019</v>
      </c>
      <c r="B321" s="7" t="str">
        <f>RIGHT(Table1[[#This Row],[Date]],2)</f>
        <v>08</v>
      </c>
      <c r="C321" s="8" t="str">
        <f>'Raw Data'!A297</f>
        <v>2019-08</v>
      </c>
      <c r="D321" s="7">
        <f>Table1[[#This Row],[Monthly Precipitation Rate (Millimeters per Day)]]*31</f>
        <v>1.333</v>
      </c>
      <c r="E321" s="7">
        <f>'Raw Data'!C297</f>
        <v>13.169</v>
      </c>
      <c r="F321" s="7">
        <f>'Raw Data'!B297</f>
        <v>4.2999999999999997E-2</v>
      </c>
      <c r="G321" s="7">
        <f>'Raw Data'!D297</f>
        <v>-28.701000000000001</v>
      </c>
      <c r="H321" s="7">
        <f>'Raw Data'!E297</f>
        <v>136.22999999999999</v>
      </c>
      <c r="L321" s="12"/>
      <c r="M321" s="12"/>
    </row>
    <row r="322" spans="1:16" ht="15.75" customHeight="1" x14ac:dyDescent="0.25">
      <c r="A322" s="7" t="str">
        <f>LEFT(Table1[[#This Row],[Date]],4)</f>
        <v>2019</v>
      </c>
      <c r="B322" s="7" t="str">
        <f>RIGHT(Table1[[#This Row],[Date]],2)</f>
        <v>09</v>
      </c>
      <c r="C322" s="8" t="str">
        <f>'Raw Data'!A298</f>
        <v>2019-09</v>
      </c>
      <c r="D322" s="7">
        <f>Table1[[#This Row],[Monthly Precipitation Rate (Millimeters per Day)]]*30</f>
        <v>0.38999999999999996</v>
      </c>
      <c r="E322" s="7">
        <f>'Raw Data'!C298</f>
        <v>19.561</v>
      </c>
      <c r="F322" s="7">
        <f>'Raw Data'!B298</f>
        <v>1.2999999999999999E-2</v>
      </c>
      <c r="G322" s="7">
        <f>'Raw Data'!D298</f>
        <v>-28.701000000000001</v>
      </c>
      <c r="H322" s="7">
        <f>'Raw Data'!E298</f>
        <v>136.22999999999999</v>
      </c>
      <c r="L322" s="12"/>
      <c r="M322" s="12"/>
    </row>
    <row r="323" spans="1:16" ht="15.75" customHeight="1" x14ac:dyDescent="0.25">
      <c r="A323" s="7" t="str">
        <f>LEFT(Table1[[#This Row],[Date]],4)</f>
        <v>2019</v>
      </c>
      <c r="B323" s="7" t="str">
        <f>RIGHT(Table1[[#This Row],[Date]],2)</f>
        <v>10</v>
      </c>
      <c r="C323" s="11" t="str">
        <f>'Raw Data'!A299</f>
        <v>2019-10</v>
      </c>
      <c r="D323" s="7">
        <f>Table1[[#This Row],[Monthly Precipitation Rate (Millimeters per Day)]]*31</f>
        <v>1.7670000000000001</v>
      </c>
      <c r="E323" s="7">
        <f>'Raw Data'!C299</f>
        <v>24.696000000000002</v>
      </c>
      <c r="F323" s="7">
        <f>'Raw Data'!B299</f>
        <v>5.7000000000000002E-2</v>
      </c>
      <c r="G323" s="7">
        <f>'Raw Data'!D299</f>
        <v>-28.701000000000001</v>
      </c>
      <c r="H323" s="7">
        <f>'Raw Data'!E299</f>
        <v>136.22999999999999</v>
      </c>
      <c r="L323" s="12"/>
      <c r="M323" s="12"/>
    </row>
    <row r="324" spans="1:16" ht="15.75" customHeight="1" x14ac:dyDescent="0.25">
      <c r="A324" s="7" t="str">
        <f>LEFT(Table1[[#This Row],[Date]],4)</f>
        <v>2019</v>
      </c>
      <c r="B324" s="7" t="str">
        <f>RIGHT(Table1[[#This Row],[Date]],2)</f>
        <v>11</v>
      </c>
      <c r="C324" s="11" t="str">
        <f>'Raw Data'!A300</f>
        <v>2019-11</v>
      </c>
      <c r="D324" s="7">
        <f>Table1[[#This Row],[Monthly Precipitation Rate (Millimeters per Day)]]*30</f>
        <v>2.37</v>
      </c>
      <c r="E324" s="7">
        <f>'Raw Data'!C300</f>
        <v>25.295000000000002</v>
      </c>
      <c r="F324" s="7">
        <f>'Raw Data'!B300</f>
        <v>7.9000000000000001E-2</v>
      </c>
      <c r="G324" s="7">
        <f>'Raw Data'!D300</f>
        <v>-28.701000000000001</v>
      </c>
      <c r="H324" s="7">
        <f>'Raw Data'!E300</f>
        <v>136.22999999999999</v>
      </c>
      <c r="L324" s="12"/>
      <c r="M324" s="12"/>
    </row>
    <row r="325" spans="1:16" ht="15.75" customHeight="1" x14ac:dyDescent="0.25">
      <c r="A325" s="7" t="str">
        <f>LEFT(Table1[[#This Row],[Date]],4)</f>
        <v>2019</v>
      </c>
      <c r="B325" s="7" t="str">
        <f>RIGHT(Table1[[#This Row],[Date]],2)</f>
        <v>12</v>
      </c>
      <c r="C325" s="11" t="str">
        <f>'Raw Data'!A301</f>
        <v>2019-12</v>
      </c>
      <c r="D325" s="7">
        <f>Table1[[#This Row],[Monthly Precipitation Rate (Millimeters per Day)]]*31</f>
        <v>1.7670000000000001</v>
      </c>
      <c r="E325" s="7">
        <f>'Raw Data'!C301</f>
        <v>33.066000000000003</v>
      </c>
      <c r="F325" s="7">
        <f>'Raw Data'!B301</f>
        <v>5.7000000000000002E-2</v>
      </c>
      <c r="G325" s="7">
        <f>'Raw Data'!D301</f>
        <v>-28.701000000000001</v>
      </c>
      <c r="H325" s="7">
        <f>'Raw Data'!E301</f>
        <v>136.22999999999999</v>
      </c>
      <c r="L325" s="12"/>
      <c r="M325" s="12"/>
    </row>
    <row r="326" spans="1:16" ht="60" x14ac:dyDescent="0.25">
      <c r="A326" s="13" t="s">
        <v>5</v>
      </c>
      <c r="B326" s="14" t="s">
        <v>6</v>
      </c>
      <c r="C326" s="7" t="s">
        <v>0</v>
      </c>
      <c r="D326" s="21" t="s">
        <v>381</v>
      </c>
      <c r="E326" s="22" t="s">
        <v>380</v>
      </c>
      <c r="F326" s="14" t="s">
        <v>1</v>
      </c>
      <c r="G326" s="14" t="s">
        <v>3</v>
      </c>
      <c r="H326" s="15" t="s">
        <v>4</v>
      </c>
      <c r="I326" s="16"/>
      <c r="J326" s="16"/>
      <c r="K326" s="16"/>
      <c r="L326" s="16"/>
      <c r="M326" s="16"/>
      <c r="N326" s="16"/>
      <c r="O326" s="16"/>
      <c r="P326" s="16"/>
    </row>
    <row r="327" spans="1:16" ht="15.75" customHeight="1" x14ac:dyDescent="0.25">
      <c r="A327" s="7" t="str">
        <f>LEFT(Table1[[#This Row],[Date]],4)</f>
        <v>2020</v>
      </c>
      <c r="B327" s="7" t="str">
        <f>RIGHT(Table1[[#This Row],[Date]],2)</f>
        <v>01</v>
      </c>
      <c r="C327" s="8" t="str">
        <f>'Raw Data'!A302</f>
        <v>2020-01</v>
      </c>
      <c r="D327" s="7">
        <f>Table1[[#This Row],[Monthly Precipitation Rate (Millimeters per Day)]]*31</f>
        <v>27.062999999999999</v>
      </c>
      <c r="E327" s="7">
        <f>'Raw Data'!C302</f>
        <v>30.280999999999999</v>
      </c>
      <c r="F327" s="7">
        <f>'Raw Data'!B302</f>
        <v>0.873</v>
      </c>
      <c r="G327" s="7">
        <f>'Raw Data'!D302</f>
        <v>-28.701000000000001</v>
      </c>
      <c r="H327" s="7">
        <f>'Raw Data'!E302</f>
        <v>136.22999999999999</v>
      </c>
      <c r="L327" s="12"/>
      <c r="M327" s="12"/>
    </row>
    <row r="328" spans="1:16" ht="15.75" customHeight="1" x14ac:dyDescent="0.25">
      <c r="A328" s="7" t="str">
        <f>LEFT(Table1[[#This Row],[Date]],4)</f>
        <v>2020</v>
      </c>
      <c r="B328" s="7" t="str">
        <f>RIGHT(Table1[[#This Row],[Date]],2)</f>
        <v>02</v>
      </c>
      <c r="C328" s="8" t="str">
        <f>'Raw Data'!A303</f>
        <v>2020-02</v>
      </c>
      <c r="D328">
        <f>IF(OR(AND(MOD(A328,4)=0,MOD(A328,100)&lt;&gt;0), MOD(A328,400)=0),F328* 29,F328*28)</f>
        <v>8.2939999999999987</v>
      </c>
      <c r="E328" s="7">
        <f>'Raw Data'!C303</f>
        <v>28.31</v>
      </c>
      <c r="F328" s="7">
        <f>'Raw Data'!B303</f>
        <v>0.28599999999999998</v>
      </c>
      <c r="G328" s="7">
        <f>'Raw Data'!D303</f>
        <v>-28.701000000000001</v>
      </c>
      <c r="H328" s="7">
        <f>'Raw Data'!E303</f>
        <v>136.22999999999999</v>
      </c>
      <c r="L328" s="12"/>
      <c r="M328" s="12"/>
    </row>
    <row r="329" spans="1:16" ht="15.75" customHeight="1" x14ac:dyDescent="0.25">
      <c r="A329" s="7" t="str">
        <f>LEFT(Table1[[#This Row],[Date]],4)</f>
        <v>2020</v>
      </c>
      <c r="B329" s="7" t="str">
        <f>RIGHT(Table1[[#This Row],[Date]],2)</f>
        <v>03</v>
      </c>
      <c r="C329" s="8" t="str">
        <f>'Raw Data'!A304</f>
        <v>2020-03</v>
      </c>
      <c r="D329" s="7">
        <f>Table1[[#This Row],[Monthly Precipitation Rate (Millimeters per Day)]]*31</f>
        <v>18.878999999999998</v>
      </c>
      <c r="E329" s="7">
        <f>'Raw Data'!C304</f>
        <v>25.797999999999998</v>
      </c>
      <c r="F329" s="7">
        <f>'Raw Data'!B304</f>
        <v>0.60899999999999999</v>
      </c>
      <c r="G329" s="7">
        <f>'Raw Data'!D304</f>
        <v>-28.701000000000001</v>
      </c>
      <c r="H329" s="7">
        <f>'Raw Data'!E304</f>
        <v>136.22999999999999</v>
      </c>
      <c r="L329" s="12"/>
      <c r="M329" s="12"/>
    </row>
    <row r="330" spans="1:16" ht="15.75" customHeight="1" x14ac:dyDescent="0.25">
      <c r="A330" s="7" t="str">
        <f>LEFT(Table1[[#This Row],[Date]],4)</f>
        <v>2020</v>
      </c>
      <c r="B330" s="7" t="str">
        <f>RIGHT(Table1[[#This Row],[Date]],2)</f>
        <v>04</v>
      </c>
      <c r="C330" s="8" t="str">
        <f>'Raw Data'!A305</f>
        <v>2020-04</v>
      </c>
      <c r="D330" s="7">
        <f>Table1[[#This Row],[Monthly Precipitation Rate (Millimeters per Day)]]*30</f>
        <v>5.67</v>
      </c>
      <c r="E330" s="7">
        <f>'Raw Data'!C305</f>
        <v>21.247</v>
      </c>
      <c r="F330" s="7">
        <f>'Raw Data'!B305</f>
        <v>0.189</v>
      </c>
      <c r="G330" s="7">
        <f>'Raw Data'!D305</f>
        <v>-28.701000000000001</v>
      </c>
      <c r="H330" s="7">
        <f>'Raw Data'!E305</f>
        <v>136.22999999999999</v>
      </c>
      <c r="L330" s="12"/>
      <c r="M330" s="12"/>
    </row>
    <row r="331" spans="1:16" ht="15.75" customHeight="1" x14ac:dyDescent="0.25">
      <c r="A331" s="7" t="str">
        <f>LEFT(Table1[[#This Row],[Date]],4)</f>
        <v>2020</v>
      </c>
      <c r="B331" s="7" t="str">
        <f>RIGHT(Table1[[#This Row],[Date]],2)</f>
        <v>05</v>
      </c>
      <c r="C331" s="8" t="str">
        <f>'Raw Data'!A306</f>
        <v>2020-05</v>
      </c>
      <c r="D331" s="7">
        <f>Table1[[#This Row],[Monthly Precipitation Rate (Millimeters per Day)]]*31</f>
        <v>0.496</v>
      </c>
      <c r="E331" s="7">
        <f>'Raw Data'!C306</f>
        <v>14.114000000000001</v>
      </c>
      <c r="F331" s="7">
        <f>'Raw Data'!B306</f>
        <v>1.6E-2</v>
      </c>
      <c r="G331" s="7">
        <f>'Raw Data'!D306</f>
        <v>-28.701000000000001</v>
      </c>
      <c r="H331" s="7">
        <f>'Raw Data'!E306</f>
        <v>136.22999999999999</v>
      </c>
      <c r="L331" s="12"/>
      <c r="M331" s="12"/>
    </row>
    <row r="332" spans="1:16" ht="15.75" customHeight="1" x14ac:dyDescent="0.25">
      <c r="A332" s="7" t="str">
        <f>LEFT(Table1[[#This Row],[Date]],4)</f>
        <v>2020</v>
      </c>
      <c r="B332" s="7" t="str">
        <f>RIGHT(Table1[[#This Row],[Date]],2)</f>
        <v>06</v>
      </c>
      <c r="C332" s="8" t="str">
        <f>'Raw Data'!A307</f>
        <v>2020-06</v>
      </c>
      <c r="D332" s="7">
        <f>Table1[[#This Row],[Monthly Precipitation Rate (Millimeters per Day)]]*30</f>
        <v>0.48</v>
      </c>
      <c r="E332" s="7">
        <f>'Raw Data'!C307</f>
        <v>11.975</v>
      </c>
      <c r="F332" s="7">
        <f>'Raw Data'!B307</f>
        <v>1.6E-2</v>
      </c>
      <c r="G332" s="7">
        <f>'Raw Data'!D307</f>
        <v>-28.701000000000001</v>
      </c>
      <c r="H332" s="7">
        <f>'Raw Data'!E307</f>
        <v>136.22999999999999</v>
      </c>
      <c r="L332" s="12"/>
      <c r="M332" s="12"/>
    </row>
    <row r="333" spans="1:16" ht="15.75" customHeight="1" x14ac:dyDescent="0.25">
      <c r="A333" s="7" t="str">
        <f>LEFT(Table1[[#This Row],[Date]],4)</f>
        <v>2020</v>
      </c>
      <c r="B333" s="7" t="str">
        <f>RIGHT(Table1[[#This Row],[Date]],2)</f>
        <v>07</v>
      </c>
      <c r="C333" s="8" t="str">
        <f>'Raw Data'!A308</f>
        <v>2020-07</v>
      </c>
      <c r="D333" s="7">
        <f>Table1[[#This Row],[Monthly Precipitation Rate (Millimeters per Day)]]*31</f>
        <v>3.5340000000000003</v>
      </c>
      <c r="E333" s="7">
        <f>'Raw Data'!C308</f>
        <v>11.84</v>
      </c>
      <c r="F333" s="7">
        <f>'Raw Data'!B308</f>
        <v>0.114</v>
      </c>
      <c r="G333" s="7">
        <f>'Raw Data'!D308</f>
        <v>-28.701000000000001</v>
      </c>
      <c r="H333" s="7">
        <f>'Raw Data'!E308</f>
        <v>136.22999999999999</v>
      </c>
      <c r="L333" s="12"/>
      <c r="M333" s="12"/>
    </row>
    <row r="334" spans="1:16" ht="15.75" customHeight="1" x14ac:dyDescent="0.25">
      <c r="A334" s="7" t="str">
        <f>LEFT(Table1[[#This Row],[Date]],4)</f>
        <v>2020</v>
      </c>
      <c r="B334" s="7" t="str">
        <f>RIGHT(Table1[[#This Row],[Date]],2)</f>
        <v>08</v>
      </c>
      <c r="C334" s="8" t="str">
        <f>'Raw Data'!A309</f>
        <v>2020-08</v>
      </c>
      <c r="D334" s="7">
        <f>Table1[[#This Row],[Monthly Precipitation Rate (Millimeters per Day)]]*31</f>
        <v>21.668999999999997</v>
      </c>
      <c r="E334" s="7">
        <f>'Raw Data'!C309</f>
        <v>13.755000000000001</v>
      </c>
      <c r="F334" s="7">
        <f>'Raw Data'!B309</f>
        <v>0.69899999999999995</v>
      </c>
      <c r="G334" s="7">
        <f>'Raw Data'!D309</f>
        <v>-28.701000000000001</v>
      </c>
      <c r="H334" s="7">
        <f>'Raw Data'!E309</f>
        <v>136.22999999999999</v>
      </c>
      <c r="L334" s="12"/>
      <c r="M334" s="12"/>
    </row>
    <row r="335" spans="1:16" ht="15.75" customHeight="1" x14ac:dyDescent="0.25">
      <c r="A335" s="7" t="str">
        <f>LEFT(Table1[[#This Row],[Date]],4)</f>
        <v>2020</v>
      </c>
      <c r="B335" s="7" t="str">
        <f>RIGHT(Table1[[#This Row],[Date]],2)</f>
        <v>09</v>
      </c>
      <c r="C335" s="8" t="str">
        <f>'Raw Data'!A310</f>
        <v>2020-09</v>
      </c>
      <c r="D335" s="7">
        <f>Table1[[#This Row],[Monthly Precipitation Rate (Millimeters per Day)]]*30</f>
        <v>16.5</v>
      </c>
      <c r="E335" s="7">
        <f>'Raw Data'!C310</f>
        <v>20.481000000000002</v>
      </c>
      <c r="F335" s="7">
        <f>'Raw Data'!B310</f>
        <v>0.55000000000000004</v>
      </c>
      <c r="G335" s="7">
        <f>'Raw Data'!D310</f>
        <v>-28.701000000000001</v>
      </c>
      <c r="H335" s="7">
        <f>'Raw Data'!E310</f>
        <v>136.22999999999999</v>
      </c>
      <c r="L335" s="12"/>
      <c r="M335" s="12"/>
    </row>
    <row r="336" spans="1:16" ht="15.75" customHeight="1" x14ac:dyDescent="0.25">
      <c r="A336" s="7" t="str">
        <f>LEFT(Table1[[#This Row],[Date]],4)</f>
        <v>2020</v>
      </c>
      <c r="B336" s="7" t="str">
        <f>RIGHT(Table1[[#This Row],[Date]],2)</f>
        <v>10</v>
      </c>
      <c r="C336" s="11" t="str">
        <f>'Raw Data'!A311</f>
        <v>2020-10</v>
      </c>
      <c r="D336" s="7">
        <f>Table1[[#This Row],[Monthly Precipitation Rate (Millimeters per Day)]]*31</f>
        <v>26.195</v>
      </c>
      <c r="E336" s="7">
        <f>'Raw Data'!C311</f>
        <v>21.797999999999998</v>
      </c>
      <c r="F336" s="7">
        <f>'Raw Data'!B311</f>
        <v>0.84499999999999997</v>
      </c>
      <c r="G336" s="7">
        <f>'Raw Data'!D311</f>
        <v>-28.701000000000001</v>
      </c>
      <c r="H336" s="7">
        <f>'Raw Data'!E311</f>
        <v>136.22999999999999</v>
      </c>
      <c r="L336" s="12"/>
      <c r="M336" s="12"/>
    </row>
    <row r="337" spans="1:16" ht="15.75" customHeight="1" x14ac:dyDescent="0.25">
      <c r="A337" s="7" t="str">
        <f>LEFT(Table1[[#This Row],[Date]],4)</f>
        <v>2020</v>
      </c>
      <c r="B337" s="7" t="str">
        <f>RIGHT(Table1[[#This Row],[Date]],2)</f>
        <v>11</v>
      </c>
      <c r="C337" s="11" t="str">
        <f>'Raw Data'!A312</f>
        <v>2020-11</v>
      </c>
      <c r="D337" s="7">
        <f>Table1[[#This Row],[Monthly Precipitation Rate (Millimeters per Day)]]*30</f>
        <v>1.26</v>
      </c>
      <c r="E337" s="7">
        <f>'Raw Data'!C312</f>
        <v>28.675000000000001</v>
      </c>
      <c r="F337" s="7">
        <f>'Raw Data'!B312</f>
        <v>4.2000000000000003E-2</v>
      </c>
      <c r="G337" s="7">
        <f>'Raw Data'!D312</f>
        <v>-28.701000000000001</v>
      </c>
      <c r="H337" s="7">
        <f>'Raw Data'!E312</f>
        <v>136.22999999999999</v>
      </c>
      <c r="L337" s="12"/>
      <c r="M337" s="12"/>
    </row>
    <row r="338" spans="1:16" ht="15.75" customHeight="1" x14ac:dyDescent="0.25">
      <c r="A338" s="7" t="str">
        <f>LEFT(Table1[[#This Row],[Date]],4)</f>
        <v>2020</v>
      </c>
      <c r="B338" s="7" t="str">
        <f>RIGHT(Table1[[#This Row],[Date]],2)</f>
        <v>12</v>
      </c>
      <c r="C338" s="11" t="str">
        <f>'Raw Data'!A313</f>
        <v>2020-12</v>
      </c>
      <c r="D338" s="7">
        <f>Table1[[#This Row],[Monthly Precipitation Rate (Millimeters per Day)]]*31</f>
        <v>14.446000000000002</v>
      </c>
      <c r="E338" s="7">
        <f>'Raw Data'!C313</f>
        <v>26.917000000000002</v>
      </c>
      <c r="F338" s="7">
        <f>'Raw Data'!B313</f>
        <v>0.46600000000000003</v>
      </c>
      <c r="G338" s="7">
        <f>'Raw Data'!D313</f>
        <v>-28.701000000000001</v>
      </c>
      <c r="H338" s="7">
        <f>'Raw Data'!E313</f>
        <v>136.22999999999999</v>
      </c>
      <c r="L338" s="12"/>
      <c r="M338" s="12"/>
    </row>
    <row r="339" spans="1:16" ht="60" x14ac:dyDescent="0.25">
      <c r="A339" s="13" t="s">
        <v>5</v>
      </c>
      <c r="B339" s="14" t="s">
        <v>6</v>
      </c>
      <c r="C339" s="7" t="s">
        <v>0</v>
      </c>
      <c r="D339" s="21" t="s">
        <v>381</v>
      </c>
      <c r="E339" s="22" t="s">
        <v>380</v>
      </c>
      <c r="F339" s="14" t="s">
        <v>1</v>
      </c>
      <c r="G339" s="14" t="s">
        <v>3</v>
      </c>
      <c r="H339" s="15" t="s">
        <v>4</v>
      </c>
      <c r="I339" s="16"/>
      <c r="J339" s="16"/>
      <c r="K339" s="16"/>
      <c r="L339" s="16"/>
      <c r="M339" s="16"/>
      <c r="N339" s="16"/>
      <c r="O339" s="16"/>
      <c r="P339" s="16"/>
    </row>
    <row r="340" spans="1:16" ht="15.75" customHeight="1" x14ac:dyDescent="0.25">
      <c r="A340" s="7" t="str">
        <f>LEFT(Table1[[#This Row],[Date]],4)</f>
        <v>2021</v>
      </c>
      <c r="B340" s="7" t="str">
        <f>RIGHT(Table1[[#This Row],[Date]],2)</f>
        <v>01</v>
      </c>
      <c r="C340" s="8" t="str">
        <f>'Raw Data'!A314</f>
        <v>2021-01</v>
      </c>
      <c r="D340" s="7">
        <f>Table1[[#This Row],[Monthly Precipitation Rate (Millimeters per Day)]]*31</f>
        <v>17.298000000000002</v>
      </c>
      <c r="E340" s="7">
        <f>'Raw Data'!C314</f>
        <v>29.75</v>
      </c>
      <c r="F340" s="7">
        <f>'Raw Data'!B314</f>
        <v>0.55800000000000005</v>
      </c>
      <c r="G340" s="7">
        <f>'Raw Data'!D314</f>
        <v>-28.701000000000001</v>
      </c>
      <c r="H340" s="7">
        <f>'Raw Data'!E314</f>
        <v>136.22999999999999</v>
      </c>
      <c r="L340" s="12"/>
      <c r="M340" s="12"/>
    </row>
    <row r="341" spans="1:16" ht="15.75" customHeight="1" x14ac:dyDescent="0.25">
      <c r="A341" s="7" t="str">
        <f>LEFT(Table1[[#This Row],[Date]],4)</f>
        <v>2021</v>
      </c>
      <c r="B341" s="7" t="str">
        <f>RIGHT(Table1[[#This Row],[Date]],2)</f>
        <v>02</v>
      </c>
      <c r="C341" s="8" t="str">
        <f>'Raw Data'!A315</f>
        <v>2021-02</v>
      </c>
      <c r="D341">
        <f>IF(OR(AND(MOD(A341,4)=0,MOD(A341,100)&lt;&gt;0), MOD(A341,400)=0),F341* 29,F341*28)</f>
        <v>14.616</v>
      </c>
      <c r="E341" s="7">
        <f>'Raw Data'!C315</f>
        <v>28.04</v>
      </c>
      <c r="F341" s="7">
        <f>'Raw Data'!B315</f>
        <v>0.52200000000000002</v>
      </c>
      <c r="G341" s="7">
        <f>'Raw Data'!D315</f>
        <v>-28.701000000000001</v>
      </c>
      <c r="H341" s="7">
        <f>'Raw Data'!E315</f>
        <v>136.22999999999999</v>
      </c>
      <c r="L341" s="12"/>
      <c r="M341" s="12"/>
    </row>
    <row r="342" spans="1:16" ht="15.75" customHeight="1" x14ac:dyDescent="0.25">
      <c r="A342" s="7" t="str">
        <f>LEFT(Table1[[#This Row],[Date]],4)</f>
        <v>2021</v>
      </c>
      <c r="B342" s="7" t="str">
        <f>RIGHT(Table1[[#This Row],[Date]],2)</f>
        <v>03</v>
      </c>
      <c r="C342" s="8" t="str">
        <f>'Raw Data'!A316</f>
        <v>2021-03</v>
      </c>
      <c r="D342" s="7">
        <f>Table1[[#This Row],[Monthly Precipitation Rate (Millimeters per Day)]]*31</f>
        <v>50.963999999999999</v>
      </c>
      <c r="E342" s="7">
        <f>'Raw Data'!C316</f>
        <v>25.167999999999999</v>
      </c>
      <c r="F342" s="7">
        <f>'Raw Data'!B316</f>
        <v>1.6439999999999999</v>
      </c>
      <c r="G342" s="7">
        <f>'Raw Data'!D316</f>
        <v>-28.701000000000001</v>
      </c>
      <c r="H342" s="7">
        <f>'Raw Data'!E316</f>
        <v>136.22999999999999</v>
      </c>
      <c r="L342" s="12"/>
      <c r="M342" s="12"/>
    </row>
    <row r="343" spans="1:16" ht="15.75" customHeight="1" x14ac:dyDescent="0.25">
      <c r="A343" s="7" t="str">
        <f>LEFT(Table1[[#This Row],[Date]],4)</f>
        <v>2021</v>
      </c>
      <c r="B343" s="7" t="str">
        <f>RIGHT(Table1[[#This Row],[Date]],2)</f>
        <v>04</v>
      </c>
      <c r="C343" s="8" t="str">
        <f>'Raw Data'!A317</f>
        <v>2021-04</v>
      </c>
      <c r="D343" s="7">
        <f>Table1[[#This Row],[Monthly Precipitation Rate (Millimeters per Day)]]*30</f>
        <v>3.42</v>
      </c>
      <c r="E343" s="7">
        <f>'Raw Data'!C317</f>
        <v>20.608000000000001</v>
      </c>
      <c r="F343" s="7">
        <f>'Raw Data'!B317</f>
        <v>0.114</v>
      </c>
      <c r="G343" s="7">
        <f>'Raw Data'!D317</f>
        <v>-28.701000000000001</v>
      </c>
      <c r="H343" s="7">
        <f>'Raw Data'!E317</f>
        <v>136.22999999999999</v>
      </c>
      <c r="L343" s="12"/>
      <c r="M343" s="12"/>
    </row>
    <row r="344" spans="1:16" ht="15.75" customHeight="1" x14ac:dyDescent="0.25">
      <c r="A344" s="7" t="str">
        <f>LEFT(Table1[[#This Row],[Date]],4)</f>
        <v>2021</v>
      </c>
      <c r="B344" s="7" t="str">
        <f>RIGHT(Table1[[#This Row],[Date]],2)</f>
        <v>05</v>
      </c>
      <c r="C344" s="8" t="str">
        <f>'Raw Data'!A318</f>
        <v>2021-05</v>
      </c>
      <c r="D344" s="7">
        <f>Table1[[#This Row],[Monthly Precipitation Rate (Millimeters per Day)]]*31</f>
        <v>5.2700000000000005</v>
      </c>
      <c r="E344" s="7">
        <f>'Raw Data'!C318</f>
        <v>15.909000000000001</v>
      </c>
      <c r="F344" s="7">
        <f>'Raw Data'!B318</f>
        <v>0.17</v>
      </c>
      <c r="G344" s="7">
        <f>'Raw Data'!D318</f>
        <v>-28.701000000000001</v>
      </c>
      <c r="H344" s="7">
        <f>'Raw Data'!E318</f>
        <v>136.22999999999999</v>
      </c>
      <c r="L344" s="12"/>
      <c r="M344" s="12"/>
    </row>
    <row r="345" spans="1:16" ht="15.75" customHeight="1" x14ac:dyDescent="0.25">
      <c r="A345" s="7" t="str">
        <f>LEFT(Table1[[#This Row],[Date]],4)</f>
        <v>2021</v>
      </c>
      <c r="B345" s="7" t="str">
        <f>RIGHT(Table1[[#This Row],[Date]],2)</f>
        <v>06</v>
      </c>
      <c r="C345" s="8" t="str">
        <f>'Raw Data'!A319</f>
        <v>2021-06</v>
      </c>
      <c r="D345" s="7">
        <f>Table1[[#This Row],[Monthly Precipitation Rate (Millimeters per Day)]]*30</f>
        <v>7.4399999999999995</v>
      </c>
      <c r="E345" s="7">
        <f>'Raw Data'!C319</f>
        <v>12.552</v>
      </c>
      <c r="F345" s="7">
        <f>'Raw Data'!B319</f>
        <v>0.248</v>
      </c>
      <c r="G345" s="7">
        <f>'Raw Data'!D319</f>
        <v>-28.701000000000001</v>
      </c>
      <c r="H345" s="7">
        <f>'Raw Data'!E319</f>
        <v>136.22999999999999</v>
      </c>
      <c r="L345" s="12"/>
      <c r="M345" s="12"/>
    </row>
    <row r="346" spans="1:16" ht="15.75" customHeight="1" x14ac:dyDescent="0.25">
      <c r="A346" s="7" t="str">
        <f>LEFT(Table1[[#This Row],[Date]],4)</f>
        <v>2021</v>
      </c>
      <c r="B346" s="7" t="str">
        <f>RIGHT(Table1[[#This Row],[Date]],2)</f>
        <v>07</v>
      </c>
      <c r="C346" s="8" t="str">
        <f>'Raw Data'!A320</f>
        <v>2021-07</v>
      </c>
      <c r="D346" s="7">
        <f>Table1[[#This Row],[Monthly Precipitation Rate (Millimeters per Day)]]*31</f>
        <v>4.4329999999999998</v>
      </c>
      <c r="E346" s="7">
        <f>'Raw Data'!C320</f>
        <v>13.193</v>
      </c>
      <c r="F346" s="7">
        <f>'Raw Data'!B320</f>
        <v>0.14299999999999999</v>
      </c>
      <c r="G346" s="7">
        <f>'Raw Data'!D320</f>
        <v>-28.701000000000001</v>
      </c>
      <c r="H346" s="7">
        <f>'Raw Data'!E320</f>
        <v>136.22999999999999</v>
      </c>
      <c r="L346" s="12"/>
      <c r="M346" s="12"/>
    </row>
    <row r="347" spans="1:16" ht="15.75" customHeight="1" x14ac:dyDescent="0.25">
      <c r="A347" s="7" t="str">
        <f>LEFT(Table1[[#This Row],[Date]],4)</f>
        <v>2021</v>
      </c>
      <c r="B347" s="7" t="str">
        <f>RIGHT(Table1[[#This Row],[Date]],2)</f>
        <v>08</v>
      </c>
      <c r="C347" s="8" t="str">
        <f>'Raw Data'!A321</f>
        <v>2021-08</v>
      </c>
      <c r="D347" s="7">
        <f>Table1[[#This Row],[Monthly Precipitation Rate (Millimeters per Day)]]*31</f>
        <v>2.1390000000000002</v>
      </c>
      <c r="E347" s="7">
        <f>'Raw Data'!C321</f>
        <v>14.250999999999999</v>
      </c>
      <c r="F347" s="7">
        <f>'Raw Data'!B321</f>
        <v>6.9000000000000006E-2</v>
      </c>
      <c r="G347" s="7">
        <f>'Raw Data'!D321</f>
        <v>-28.701000000000001</v>
      </c>
      <c r="H347" s="7">
        <f>'Raw Data'!E321</f>
        <v>136.22999999999999</v>
      </c>
      <c r="L347" s="12"/>
      <c r="M347" s="12"/>
    </row>
    <row r="348" spans="1:16" ht="15.75" customHeight="1" x14ac:dyDescent="0.25">
      <c r="A348" s="7" t="str">
        <f>LEFT(Table1[[#This Row],[Date]],4)</f>
        <v>2021</v>
      </c>
      <c r="B348" s="7" t="str">
        <f>RIGHT(Table1[[#This Row],[Date]],2)</f>
        <v>09</v>
      </c>
      <c r="C348" s="8" t="str">
        <f>'Raw Data'!A322</f>
        <v>2021-09</v>
      </c>
      <c r="D348" s="7">
        <f>Table1[[#This Row],[Monthly Precipitation Rate (Millimeters per Day)]]*30</f>
        <v>0.03</v>
      </c>
      <c r="E348" s="7">
        <f>'Raw Data'!C322</f>
        <v>18.388999999999999</v>
      </c>
      <c r="F348" s="7">
        <f>'Raw Data'!B322</f>
        <v>1E-3</v>
      </c>
      <c r="G348" s="7">
        <f>'Raw Data'!D322</f>
        <v>-28.701000000000001</v>
      </c>
      <c r="H348" s="7">
        <f>'Raw Data'!E322</f>
        <v>136.22999999999999</v>
      </c>
      <c r="L348" s="12"/>
      <c r="M348" s="12"/>
    </row>
    <row r="349" spans="1:16" ht="15.75" customHeight="1" x14ac:dyDescent="0.25">
      <c r="A349" s="7" t="str">
        <f>LEFT(Table1[[#This Row],[Date]],4)</f>
        <v>2021</v>
      </c>
      <c r="B349" s="7" t="str">
        <f>RIGHT(Table1[[#This Row],[Date]],2)</f>
        <v>10</v>
      </c>
      <c r="C349" s="11" t="str">
        <f>'Raw Data'!A323</f>
        <v>2021-10</v>
      </c>
      <c r="D349" s="7">
        <f>Table1[[#This Row],[Monthly Precipitation Rate (Millimeters per Day)]]*31</f>
        <v>8.99</v>
      </c>
      <c r="E349" s="7">
        <f>'Raw Data'!C323</f>
        <v>22.135000000000002</v>
      </c>
      <c r="F349" s="7">
        <f>'Raw Data'!B323</f>
        <v>0.28999999999999998</v>
      </c>
      <c r="G349" s="7">
        <f>'Raw Data'!D323</f>
        <v>-28.701000000000001</v>
      </c>
      <c r="H349" s="7">
        <f>'Raw Data'!E323</f>
        <v>136.22999999999999</v>
      </c>
      <c r="L349" s="12"/>
      <c r="M349" s="12"/>
    </row>
    <row r="350" spans="1:16" ht="15.75" customHeight="1" x14ac:dyDescent="0.25">
      <c r="A350" s="7" t="str">
        <f>LEFT(Table1[[#This Row],[Date]],4)</f>
        <v>2021</v>
      </c>
      <c r="B350" s="7" t="str">
        <f>RIGHT(Table1[[#This Row],[Date]],2)</f>
        <v>11</v>
      </c>
      <c r="C350" s="11" t="str">
        <f>'Raw Data'!A324</f>
        <v>2021-11</v>
      </c>
      <c r="D350" s="7">
        <f>Table1[[#This Row],[Monthly Precipitation Rate (Millimeters per Day)]]*30</f>
        <v>45.54</v>
      </c>
      <c r="E350" s="7">
        <f>'Raw Data'!C324</f>
        <v>22.728000000000002</v>
      </c>
      <c r="F350" s="7">
        <f>'Raw Data'!B324</f>
        <v>1.518</v>
      </c>
      <c r="G350" s="7">
        <f>'Raw Data'!D324</f>
        <v>-28.701000000000001</v>
      </c>
      <c r="H350" s="7">
        <f>'Raw Data'!E324</f>
        <v>136.22999999999999</v>
      </c>
      <c r="L350" s="12"/>
      <c r="M350" s="12"/>
    </row>
    <row r="351" spans="1:16" ht="15.75" customHeight="1" x14ac:dyDescent="0.25">
      <c r="A351" s="7" t="str">
        <f>LEFT(Table1[[#This Row],[Date]],4)</f>
        <v>2021</v>
      </c>
      <c r="B351" s="7" t="str">
        <f>RIGHT(Table1[[#This Row],[Date]],2)</f>
        <v>12</v>
      </c>
      <c r="C351" s="11" t="str">
        <f>'Raw Data'!A325</f>
        <v>2021-12</v>
      </c>
      <c r="D351" s="7">
        <f>Table1[[#This Row],[Monthly Precipitation Rate (Millimeters per Day)]]*31</f>
        <v>6.82</v>
      </c>
      <c r="E351" s="7">
        <f>'Raw Data'!C325</f>
        <v>29.148</v>
      </c>
      <c r="F351" s="7">
        <f>'Raw Data'!B325</f>
        <v>0.22</v>
      </c>
      <c r="G351" s="7">
        <f>'Raw Data'!D325</f>
        <v>-28.701000000000001</v>
      </c>
      <c r="H351" s="7">
        <f>'Raw Data'!E325</f>
        <v>136.22999999999999</v>
      </c>
      <c r="L351" s="12"/>
      <c r="M351" s="12"/>
    </row>
    <row r="352" spans="1:16" ht="60" x14ac:dyDescent="0.25">
      <c r="A352" s="13" t="s">
        <v>5</v>
      </c>
      <c r="B352" s="14" t="s">
        <v>6</v>
      </c>
      <c r="C352" s="7" t="s">
        <v>0</v>
      </c>
      <c r="D352" s="21" t="s">
        <v>381</v>
      </c>
      <c r="E352" s="22" t="s">
        <v>380</v>
      </c>
      <c r="F352" s="14" t="s">
        <v>1</v>
      </c>
      <c r="G352" s="14" t="s">
        <v>3</v>
      </c>
      <c r="H352" s="15" t="s">
        <v>4</v>
      </c>
      <c r="I352" s="16"/>
      <c r="J352" s="16"/>
      <c r="K352" s="16"/>
      <c r="L352" s="16"/>
      <c r="M352" s="16"/>
      <c r="N352" s="16"/>
      <c r="O352" s="16"/>
      <c r="P352" s="16"/>
    </row>
    <row r="353" spans="1:16" ht="15.75" customHeight="1" x14ac:dyDescent="0.25">
      <c r="A353" s="7" t="str">
        <f>LEFT(Table1[[#This Row],[Date]],4)</f>
        <v>2022</v>
      </c>
      <c r="B353" s="7" t="str">
        <f>RIGHT(Table1[[#This Row],[Date]],2)</f>
        <v>01</v>
      </c>
      <c r="C353" s="8" t="str">
        <f>'Raw Data'!A326</f>
        <v>2022-01</v>
      </c>
      <c r="D353" s="7">
        <f>Table1[[#This Row],[Monthly Precipitation Rate (Millimeters per Day)]]*31</f>
        <v>83.483000000000004</v>
      </c>
      <c r="E353" s="7">
        <f>'Raw Data'!C326</f>
        <v>30.207999999999998</v>
      </c>
      <c r="F353" s="7">
        <f>'Raw Data'!B326</f>
        <v>2.6930000000000001</v>
      </c>
      <c r="G353" s="7">
        <f>'Raw Data'!D326</f>
        <v>-28.701000000000001</v>
      </c>
      <c r="H353" s="7">
        <f>'Raw Data'!E326</f>
        <v>136.22999999999999</v>
      </c>
      <c r="L353" s="12"/>
      <c r="M353" s="12"/>
    </row>
    <row r="354" spans="1:16" ht="15.75" customHeight="1" x14ac:dyDescent="0.25">
      <c r="A354" s="7" t="str">
        <f>LEFT(Table1[[#This Row],[Date]],4)</f>
        <v>2022</v>
      </c>
      <c r="B354" s="7" t="str">
        <f>RIGHT(Table1[[#This Row],[Date]],2)</f>
        <v>02</v>
      </c>
      <c r="C354" s="8" t="str">
        <f>'Raw Data'!A327</f>
        <v>2022-02</v>
      </c>
      <c r="D354">
        <f>IF(OR(AND(MOD(A354,4)=0,MOD(A354,100)&lt;&gt;0), MOD(A354,400)=0),F354* 29,F354*28)</f>
        <v>10.556000000000001</v>
      </c>
      <c r="E354" s="7">
        <f>'Raw Data'!C327</f>
        <v>27.64</v>
      </c>
      <c r="F354" s="7">
        <f>'Raw Data'!B327</f>
        <v>0.377</v>
      </c>
      <c r="G354" s="7">
        <f>'Raw Data'!D327</f>
        <v>-28.701000000000001</v>
      </c>
      <c r="H354" s="7">
        <f>'Raw Data'!E327</f>
        <v>136.22999999999999</v>
      </c>
      <c r="L354" s="12"/>
      <c r="M354" s="12"/>
    </row>
    <row r="355" spans="1:16" ht="15.75" customHeight="1" x14ac:dyDescent="0.25">
      <c r="A355" s="7" t="str">
        <f>LEFT(Table1[[#This Row],[Date]],4)</f>
        <v>2022</v>
      </c>
      <c r="B355" s="7" t="str">
        <f>RIGHT(Table1[[#This Row],[Date]],2)</f>
        <v>03</v>
      </c>
      <c r="C355" s="8" t="str">
        <f>'Raw Data'!A328</f>
        <v>2022-03</v>
      </c>
      <c r="D355" s="7">
        <f>Table1[[#This Row],[Monthly Precipitation Rate (Millimeters per Day)]]*31</f>
        <v>6.2310000000000008</v>
      </c>
      <c r="E355" s="7">
        <f>'Raw Data'!C328</f>
        <v>27.425999999999998</v>
      </c>
      <c r="F355" s="7">
        <f>'Raw Data'!B328</f>
        <v>0.20100000000000001</v>
      </c>
      <c r="G355" s="7">
        <f>'Raw Data'!D328</f>
        <v>-28.701000000000001</v>
      </c>
      <c r="H355" s="7">
        <f>'Raw Data'!E328</f>
        <v>136.22999999999999</v>
      </c>
      <c r="L355" s="12"/>
      <c r="M355" s="12"/>
    </row>
    <row r="356" spans="1:16" ht="15.75" customHeight="1" x14ac:dyDescent="0.25">
      <c r="A356" s="7" t="str">
        <f>LEFT(Table1[[#This Row],[Date]],4)</f>
        <v>2022</v>
      </c>
      <c r="B356" s="7" t="str">
        <f>RIGHT(Table1[[#This Row],[Date]],2)</f>
        <v>04</v>
      </c>
      <c r="C356" s="8" t="str">
        <f>'Raw Data'!A329</f>
        <v>2022-04</v>
      </c>
      <c r="D356" s="7">
        <f>Table1[[#This Row],[Monthly Precipitation Rate (Millimeters per Day)]]*30</f>
        <v>15.780000000000001</v>
      </c>
      <c r="E356" s="7">
        <f>'Raw Data'!C329</f>
        <v>23.068000000000001</v>
      </c>
      <c r="F356" s="7">
        <f>'Raw Data'!B329</f>
        <v>0.52600000000000002</v>
      </c>
      <c r="G356" s="7">
        <f>'Raw Data'!D329</f>
        <v>-28.701000000000001</v>
      </c>
      <c r="H356" s="7">
        <f>'Raw Data'!E329</f>
        <v>136.22999999999999</v>
      </c>
      <c r="L356" s="12"/>
      <c r="M356" s="12"/>
    </row>
    <row r="357" spans="1:16" ht="15.75" customHeight="1" x14ac:dyDescent="0.25">
      <c r="A357" s="7" t="str">
        <f>LEFT(Table1[[#This Row],[Date]],4)</f>
        <v>2022</v>
      </c>
      <c r="B357" s="7" t="str">
        <f>RIGHT(Table1[[#This Row],[Date]],2)</f>
        <v>05</v>
      </c>
      <c r="C357" s="8" t="str">
        <f>'Raw Data'!A330</f>
        <v>2022-05</v>
      </c>
      <c r="D357" s="7">
        <f>Table1[[#This Row],[Monthly Precipitation Rate (Millimeters per Day)]]*31</f>
        <v>11.997</v>
      </c>
      <c r="E357" s="7">
        <f>'Raw Data'!C330</f>
        <v>15.933999999999999</v>
      </c>
      <c r="F357" s="7">
        <f>'Raw Data'!B330</f>
        <v>0.38700000000000001</v>
      </c>
      <c r="G357" s="7">
        <f>'Raw Data'!D330</f>
        <v>-28.701000000000001</v>
      </c>
      <c r="H357" s="7">
        <f>'Raw Data'!E330</f>
        <v>136.22999999999999</v>
      </c>
      <c r="L357" s="12"/>
      <c r="M357" s="12"/>
    </row>
    <row r="358" spans="1:16" ht="15.75" customHeight="1" x14ac:dyDescent="0.25">
      <c r="A358" s="7" t="str">
        <f>LEFT(Table1[[#This Row],[Date]],4)</f>
        <v>2022</v>
      </c>
      <c r="B358" s="7" t="str">
        <f>RIGHT(Table1[[#This Row],[Date]],2)</f>
        <v>06</v>
      </c>
      <c r="C358" s="8" t="str">
        <f>'Raw Data'!A331</f>
        <v>2022-06</v>
      </c>
      <c r="D358" s="7">
        <f>Table1[[#This Row],[Monthly Precipitation Rate (Millimeters per Day)]]*30</f>
        <v>2.4300000000000002</v>
      </c>
      <c r="E358" s="7">
        <f>'Raw Data'!C331</f>
        <v>12.08</v>
      </c>
      <c r="F358" s="7">
        <f>'Raw Data'!B331</f>
        <v>8.1000000000000003E-2</v>
      </c>
      <c r="G358" s="7">
        <f>'Raw Data'!D331</f>
        <v>-28.701000000000001</v>
      </c>
      <c r="H358" s="7">
        <f>'Raw Data'!E331</f>
        <v>136.22999999999999</v>
      </c>
      <c r="L358" s="12"/>
      <c r="M358" s="12"/>
    </row>
    <row r="359" spans="1:16" ht="15.75" customHeight="1" x14ac:dyDescent="0.25">
      <c r="A359" s="7" t="str">
        <f>LEFT(Table1[[#This Row],[Date]],4)</f>
        <v>2022</v>
      </c>
      <c r="B359" s="7" t="str">
        <f>RIGHT(Table1[[#This Row],[Date]],2)</f>
        <v>07</v>
      </c>
      <c r="C359" s="8" t="str">
        <f>'Raw Data'!A332</f>
        <v>2022-07</v>
      </c>
      <c r="D359" s="7">
        <f>Table1[[#This Row],[Monthly Precipitation Rate (Millimeters per Day)]]*31</f>
        <v>1.9219999999999999</v>
      </c>
      <c r="E359" s="7">
        <f>'Raw Data'!C332</f>
        <v>10.847</v>
      </c>
      <c r="F359" s="7">
        <f>'Raw Data'!B332</f>
        <v>6.2E-2</v>
      </c>
      <c r="G359" s="7">
        <f>'Raw Data'!D332</f>
        <v>-28.701000000000001</v>
      </c>
      <c r="H359" s="7">
        <f>'Raw Data'!E332</f>
        <v>136.22999999999999</v>
      </c>
      <c r="L359" s="12"/>
      <c r="M359" s="12"/>
    </row>
    <row r="360" spans="1:16" ht="15.75" customHeight="1" x14ac:dyDescent="0.25">
      <c r="A360" s="7" t="str">
        <f>LEFT(Table1[[#This Row],[Date]],4)</f>
        <v>2022</v>
      </c>
      <c r="B360" s="7" t="str">
        <f>RIGHT(Table1[[#This Row],[Date]],2)</f>
        <v>08</v>
      </c>
      <c r="C360" s="8" t="str">
        <f>'Raw Data'!A333</f>
        <v>2022-08</v>
      </c>
      <c r="D360" s="7">
        <f>Table1[[#This Row],[Monthly Precipitation Rate (Millimeters per Day)]]*31</f>
        <v>6.7270000000000003</v>
      </c>
      <c r="E360" s="7">
        <f>'Raw Data'!C333</f>
        <v>13.497999999999999</v>
      </c>
      <c r="F360" s="7">
        <f>'Raw Data'!B333</f>
        <v>0.217</v>
      </c>
      <c r="G360" s="7">
        <f>'Raw Data'!D333</f>
        <v>-28.701000000000001</v>
      </c>
      <c r="H360" s="7">
        <f>'Raw Data'!E333</f>
        <v>136.22999999999999</v>
      </c>
      <c r="L360" s="12"/>
      <c r="M360" s="12"/>
    </row>
    <row r="361" spans="1:16" ht="15.75" customHeight="1" x14ac:dyDescent="0.25">
      <c r="A361" s="7" t="str">
        <f>LEFT(Table1[[#This Row],[Date]],4)</f>
        <v>2022</v>
      </c>
      <c r="B361" s="7" t="str">
        <f>RIGHT(Table1[[#This Row],[Date]],2)</f>
        <v>09</v>
      </c>
      <c r="C361" s="8" t="str">
        <f>'Raw Data'!A334</f>
        <v>2022-09</v>
      </c>
      <c r="D361" s="7">
        <f>Table1[[#This Row],[Monthly Precipitation Rate (Millimeters per Day)]]*30</f>
        <v>8.67</v>
      </c>
      <c r="E361" s="7">
        <f>'Raw Data'!C334</f>
        <v>17.510000000000002</v>
      </c>
      <c r="F361" s="7">
        <f>'Raw Data'!B334</f>
        <v>0.28899999999999998</v>
      </c>
      <c r="G361" s="7">
        <f>'Raw Data'!D334</f>
        <v>-28.701000000000001</v>
      </c>
      <c r="H361" s="7">
        <f>'Raw Data'!E334</f>
        <v>136.22999999999999</v>
      </c>
      <c r="L361" s="12"/>
      <c r="M361" s="12"/>
    </row>
    <row r="362" spans="1:16" ht="15.75" customHeight="1" x14ac:dyDescent="0.25">
      <c r="A362" s="7" t="str">
        <f>LEFT(Table1[[#This Row],[Date]],4)</f>
        <v>2022</v>
      </c>
      <c r="B362" s="7" t="str">
        <f>RIGHT(Table1[[#This Row],[Date]],2)</f>
        <v>10</v>
      </c>
      <c r="C362" s="11" t="str">
        <f>'Raw Data'!A335</f>
        <v>2022-10</v>
      </c>
      <c r="D362" s="7">
        <f>Table1[[#This Row],[Monthly Precipitation Rate (Millimeters per Day)]]*31</f>
        <v>70.028999999999996</v>
      </c>
      <c r="E362" s="7">
        <f>'Raw Data'!C335</f>
        <v>21.603999999999999</v>
      </c>
      <c r="F362" s="7">
        <f>'Raw Data'!B335</f>
        <v>2.2589999999999999</v>
      </c>
      <c r="G362" s="7">
        <f>'Raw Data'!D335</f>
        <v>-28.701000000000001</v>
      </c>
      <c r="H362" s="7">
        <f>'Raw Data'!E335</f>
        <v>136.22999999999999</v>
      </c>
      <c r="L362" s="12"/>
      <c r="M362" s="12"/>
    </row>
    <row r="363" spans="1:16" ht="15.75" customHeight="1" x14ac:dyDescent="0.25">
      <c r="A363" s="7" t="str">
        <f>LEFT(Table1[[#This Row],[Date]],4)</f>
        <v>2022</v>
      </c>
      <c r="B363" s="7" t="str">
        <f>RIGHT(Table1[[#This Row],[Date]],2)</f>
        <v>11</v>
      </c>
      <c r="C363" s="11" t="str">
        <f>'Raw Data'!A336</f>
        <v>2022-11</v>
      </c>
      <c r="D363" s="7">
        <f>Table1[[#This Row],[Monthly Precipitation Rate (Millimeters per Day)]]*30</f>
        <v>30.629999999999995</v>
      </c>
      <c r="E363" s="7">
        <f>'Raw Data'!C336</f>
        <v>23.384</v>
      </c>
      <c r="F363" s="7">
        <f>'Raw Data'!B336</f>
        <v>1.0209999999999999</v>
      </c>
      <c r="G363" s="7">
        <f>'Raw Data'!D336</f>
        <v>-28.701000000000001</v>
      </c>
      <c r="H363" s="7">
        <f>'Raw Data'!E336</f>
        <v>136.22999999999999</v>
      </c>
      <c r="L363" s="12"/>
      <c r="M363" s="12"/>
    </row>
    <row r="364" spans="1:16" ht="15.75" customHeight="1" x14ac:dyDescent="0.25">
      <c r="A364" s="7" t="str">
        <f>LEFT(Table1[[#This Row],[Date]],4)</f>
        <v>2022</v>
      </c>
      <c r="B364" s="7" t="str">
        <f>RIGHT(Table1[[#This Row],[Date]],2)</f>
        <v>12</v>
      </c>
      <c r="C364" s="11" t="str">
        <f>'Raw Data'!A337</f>
        <v>2022-12</v>
      </c>
      <c r="D364" s="7">
        <f>Table1[[#This Row],[Monthly Precipitation Rate (Millimeters per Day)]]*31</f>
        <v>20.553000000000001</v>
      </c>
      <c r="E364" s="7">
        <f>'Raw Data'!C337</f>
        <v>28.597000000000001</v>
      </c>
      <c r="F364" s="7">
        <f>'Raw Data'!B337</f>
        <v>0.66300000000000003</v>
      </c>
      <c r="G364" s="7">
        <f>'Raw Data'!D337</f>
        <v>-28.701000000000001</v>
      </c>
      <c r="H364" s="7">
        <f>'Raw Data'!E337</f>
        <v>136.22999999999999</v>
      </c>
      <c r="L364" s="12"/>
      <c r="M364" s="12"/>
    </row>
    <row r="365" spans="1:16" ht="60" x14ac:dyDescent="0.25">
      <c r="A365" s="13" t="s">
        <v>5</v>
      </c>
      <c r="B365" s="14" t="s">
        <v>6</v>
      </c>
      <c r="C365" s="7" t="s">
        <v>0</v>
      </c>
      <c r="D365" s="21" t="s">
        <v>381</v>
      </c>
      <c r="E365" s="22" t="s">
        <v>380</v>
      </c>
      <c r="F365" s="14" t="s">
        <v>1</v>
      </c>
      <c r="G365" s="14" t="s">
        <v>3</v>
      </c>
      <c r="H365" s="15" t="s">
        <v>4</v>
      </c>
      <c r="I365" s="16"/>
      <c r="J365" s="16"/>
      <c r="K365" s="16"/>
      <c r="L365" s="16"/>
      <c r="M365" s="16"/>
      <c r="N365" s="16"/>
      <c r="O365" s="16"/>
      <c r="P365" s="16"/>
    </row>
    <row r="366" spans="1:16" ht="15.75" customHeight="1" x14ac:dyDescent="0.25">
      <c r="A366" s="7" t="str">
        <f>LEFT(Table1[[#This Row],[Date]],4)</f>
        <v>2023</v>
      </c>
      <c r="B366" s="7" t="str">
        <f>RIGHT(Table1[[#This Row],[Date]],2)</f>
        <v>01</v>
      </c>
      <c r="C366" s="8" t="str">
        <f>'Raw Data'!A338</f>
        <v>2023-01</v>
      </c>
      <c r="D366" s="7">
        <f>Table1[[#This Row],[Monthly Precipitation Rate (Millimeters per Day)]]*31</f>
        <v>21.080000000000002</v>
      </c>
      <c r="E366" s="7">
        <f>'Raw Data'!C338</f>
        <v>30.372</v>
      </c>
      <c r="F366" s="7">
        <f>'Raw Data'!B338</f>
        <v>0.68</v>
      </c>
      <c r="G366" s="7">
        <f>'Raw Data'!D338</f>
        <v>-28.701000000000001</v>
      </c>
      <c r="H366" s="7">
        <f>'Raw Data'!E338</f>
        <v>136.22999999999999</v>
      </c>
      <c r="L366" s="12"/>
      <c r="M366" s="12"/>
    </row>
    <row r="367" spans="1:16" ht="15.75" customHeight="1" x14ac:dyDescent="0.25">
      <c r="A367" s="7" t="str">
        <f>LEFT(Table1[[#This Row],[Date]],4)</f>
        <v>2023</v>
      </c>
      <c r="B367" s="7" t="str">
        <f>RIGHT(Table1[[#This Row],[Date]],2)</f>
        <v>02</v>
      </c>
      <c r="C367" s="8" t="str">
        <f>'Raw Data'!A339</f>
        <v>2023-02</v>
      </c>
      <c r="D367">
        <f>IF(OR(AND(MOD(A367,4)=0,MOD(A367,100)&lt;&gt;0), MOD(A367,400)=0),F367* 29,F367*28)</f>
        <v>1.288</v>
      </c>
      <c r="E367" s="7">
        <f>'Raw Data'!C339</f>
        <v>30.123000000000001</v>
      </c>
      <c r="F367" s="7">
        <f>'Raw Data'!B339</f>
        <v>4.5999999999999999E-2</v>
      </c>
      <c r="G367" s="7">
        <f>'Raw Data'!D339</f>
        <v>-28.701000000000001</v>
      </c>
      <c r="H367" s="7">
        <f>'Raw Data'!E339</f>
        <v>136.22999999999999</v>
      </c>
      <c r="L367" s="12"/>
      <c r="M367" s="12"/>
    </row>
    <row r="368" spans="1:16" ht="15.75" customHeight="1" x14ac:dyDescent="0.25">
      <c r="A368" s="7" t="str">
        <f>LEFT(Table1[[#This Row],[Date]],4)</f>
        <v>2023</v>
      </c>
      <c r="B368" s="7" t="str">
        <f>RIGHT(Table1[[#This Row],[Date]],2)</f>
        <v>03</v>
      </c>
      <c r="C368" s="8" t="str">
        <f>'Raw Data'!A340</f>
        <v>2023-03</v>
      </c>
      <c r="D368" s="7">
        <f>Table1[[#This Row],[Monthly Precipitation Rate (Millimeters per Day)]]*31</f>
        <v>6.8819999999999997</v>
      </c>
      <c r="E368" s="7">
        <f>'Raw Data'!C340</f>
        <v>28.047999999999998</v>
      </c>
      <c r="F368" s="7">
        <f>'Raw Data'!B340</f>
        <v>0.222</v>
      </c>
      <c r="G368" s="7">
        <f>'Raw Data'!D340</f>
        <v>-28.701000000000001</v>
      </c>
      <c r="H368" s="7">
        <f>'Raw Data'!E340</f>
        <v>136.22999999999999</v>
      </c>
      <c r="L368" s="12"/>
      <c r="M368" s="12"/>
    </row>
    <row r="369" spans="1:16" ht="15.75" customHeight="1" x14ac:dyDescent="0.25">
      <c r="A369" s="7" t="str">
        <f>LEFT(Table1[[#This Row],[Date]],4)</f>
        <v>2023</v>
      </c>
      <c r="B369" s="7" t="str">
        <f>RIGHT(Table1[[#This Row],[Date]],2)</f>
        <v>04</v>
      </c>
      <c r="C369" s="8" t="str">
        <f>'Raw Data'!A341</f>
        <v>2023-04</v>
      </c>
      <c r="D369" s="7">
        <f>Table1[[#This Row],[Monthly Precipitation Rate (Millimeters per Day)]]*30</f>
        <v>27.450000000000003</v>
      </c>
      <c r="E369" s="7">
        <f>'Raw Data'!C341</f>
        <v>20.295999999999999</v>
      </c>
      <c r="F369" s="7">
        <f>'Raw Data'!B341</f>
        <v>0.91500000000000004</v>
      </c>
      <c r="G369" s="7">
        <f>'Raw Data'!D341</f>
        <v>-28.701000000000001</v>
      </c>
      <c r="H369" s="7">
        <f>'Raw Data'!E341</f>
        <v>136.22999999999999</v>
      </c>
      <c r="L369" s="12"/>
      <c r="M369" s="12"/>
    </row>
    <row r="370" spans="1:16" ht="15.75" customHeight="1" x14ac:dyDescent="0.25">
      <c r="A370" s="7" t="str">
        <f>LEFT(Table1[[#This Row],[Date]],4)</f>
        <v>2023</v>
      </c>
      <c r="B370" s="7" t="str">
        <f>RIGHT(Table1[[#This Row],[Date]],2)</f>
        <v>05</v>
      </c>
      <c r="C370" s="8" t="str">
        <f>'Raw Data'!A342</f>
        <v>2023-05</v>
      </c>
      <c r="D370" s="7">
        <f>Table1[[#This Row],[Monthly Precipitation Rate (Millimeters per Day)]]*31</f>
        <v>2.6040000000000001</v>
      </c>
      <c r="E370" s="7">
        <f>'Raw Data'!C342</f>
        <v>14.981999999999999</v>
      </c>
      <c r="F370" s="7">
        <f>'Raw Data'!B342</f>
        <v>8.4000000000000005E-2</v>
      </c>
      <c r="G370" s="7">
        <f>'Raw Data'!D342</f>
        <v>-28.701000000000001</v>
      </c>
      <c r="H370" s="7">
        <f>'Raw Data'!E342</f>
        <v>136.22999999999999</v>
      </c>
      <c r="L370" s="12"/>
      <c r="M370" s="12"/>
    </row>
    <row r="371" spans="1:16" ht="15.75" customHeight="1" x14ac:dyDescent="0.25">
      <c r="A371" s="7" t="str">
        <f>LEFT(Table1[[#This Row],[Date]],4)</f>
        <v>2023</v>
      </c>
      <c r="B371" s="7" t="str">
        <f>RIGHT(Table1[[#This Row],[Date]],2)</f>
        <v>06</v>
      </c>
      <c r="C371" s="8" t="str">
        <f>'Raw Data'!A343</f>
        <v>2023-06</v>
      </c>
      <c r="D371" s="7">
        <f>Table1[[#This Row],[Monthly Precipitation Rate (Millimeters per Day)]]*30</f>
        <v>43.89</v>
      </c>
      <c r="E371" s="7">
        <f>'Raw Data'!C343</f>
        <v>13.016999999999999</v>
      </c>
      <c r="F371" s="7">
        <f>'Raw Data'!B343</f>
        <v>1.4630000000000001</v>
      </c>
      <c r="G371" s="7">
        <f>'Raw Data'!D343</f>
        <v>-28.701000000000001</v>
      </c>
      <c r="H371" s="7">
        <f>'Raw Data'!E343</f>
        <v>136.22999999999999</v>
      </c>
      <c r="L371" s="12"/>
      <c r="M371" s="12"/>
    </row>
    <row r="372" spans="1:16" ht="15.75" customHeight="1" x14ac:dyDescent="0.25">
      <c r="A372" s="7" t="str">
        <f>LEFT(Table1[[#This Row],[Date]],4)</f>
        <v>2023</v>
      </c>
      <c r="B372" s="7" t="str">
        <f>RIGHT(Table1[[#This Row],[Date]],2)</f>
        <v>07</v>
      </c>
      <c r="C372" s="8" t="str">
        <f>'Raw Data'!A344</f>
        <v>2023-07</v>
      </c>
      <c r="D372" s="7">
        <f>Table1[[#This Row],[Monthly Precipitation Rate (Millimeters per Day)]]*31</f>
        <v>2.6040000000000001</v>
      </c>
      <c r="E372" s="7">
        <f>'Raw Data'!C344</f>
        <v>12.462</v>
      </c>
      <c r="F372" s="7">
        <f>'Raw Data'!B344</f>
        <v>8.4000000000000005E-2</v>
      </c>
      <c r="G372" s="7">
        <f>'Raw Data'!D344</f>
        <v>-28.701000000000001</v>
      </c>
      <c r="H372" s="7">
        <f>'Raw Data'!E344</f>
        <v>136.22999999999999</v>
      </c>
      <c r="L372" s="12"/>
      <c r="M372" s="12"/>
    </row>
    <row r="373" spans="1:16" ht="15.75" customHeight="1" x14ac:dyDescent="0.25">
      <c r="A373" s="7" t="str">
        <f>LEFT(Table1[[#This Row],[Date]],4)</f>
        <v>2023</v>
      </c>
      <c r="B373" s="7" t="str">
        <f>RIGHT(Table1[[#This Row],[Date]],2)</f>
        <v>08</v>
      </c>
      <c r="C373" s="8" t="str">
        <f>'Raw Data'!A345</f>
        <v>2023-08</v>
      </c>
      <c r="D373" s="7">
        <f>Table1[[#This Row],[Monthly Precipitation Rate (Millimeters per Day)]]*31</f>
        <v>2.1390000000000002</v>
      </c>
      <c r="E373" s="7">
        <f>'Raw Data'!C345</f>
        <v>16.701000000000001</v>
      </c>
      <c r="F373" s="7">
        <f>'Raw Data'!B345</f>
        <v>6.9000000000000006E-2</v>
      </c>
      <c r="G373" s="7">
        <f>'Raw Data'!D345</f>
        <v>-28.701000000000001</v>
      </c>
      <c r="H373" s="7">
        <f>'Raw Data'!E345</f>
        <v>136.22999999999999</v>
      </c>
      <c r="L373" s="12"/>
      <c r="M373" s="12"/>
    </row>
    <row r="374" spans="1:16" ht="15.75" customHeight="1" x14ac:dyDescent="0.25">
      <c r="A374" s="7" t="str">
        <f>LEFT(Table1[[#This Row],[Date]],4)</f>
        <v>2023</v>
      </c>
      <c r="B374" s="7" t="str">
        <f>RIGHT(Table1[[#This Row],[Date]],2)</f>
        <v>09</v>
      </c>
      <c r="C374" s="8" t="str">
        <f>'Raw Data'!A346</f>
        <v>2023-09</v>
      </c>
      <c r="D374" s="7">
        <f>Table1[[#This Row],[Monthly Precipitation Rate (Millimeters per Day)]]*30</f>
        <v>0.87</v>
      </c>
      <c r="E374" s="7">
        <f>'Raw Data'!C346</f>
        <v>20.802</v>
      </c>
      <c r="F374" s="7">
        <f>'Raw Data'!B346</f>
        <v>2.9000000000000001E-2</v>
      </c>
      <c r="G374" s="7">
        <f>'Raw Data'!D346</f>
        <v>-28.701000000000001</v>
      </c>
      <c r="H374" s="7">
        <f>'Raw Data'!E346</f>
        <v>136.22999999999999</v>
      </c>
      <c r="L374" s="12"/>
      <c r="M374" s="12"/>
    </row>
    <row r="375" spans="1:16" ht="15.75" customHeight="1" x14ac:dyDescent="0.25">
      <c r="A375" s="7" t="str">
        <f>LEFT(Table1[[#This Row],[Date]],4)</f>
        <v>2023</v>
      </c>
      <c r="B375" s="7" t="str">
        <f>RIGHT(Table1[[#This Row],[Date]],2)</f>
        <v>10</v>
      </c>
      <c r="C375" s="11" t="str">
        <f>'Raw Data'!A347</f>
        <v>2023-10</v>
      </c>
      <c r="D375" s="7">
        <f>Table1[[#This Row],[Monthly Precipitation Rate (Millimeters per Day)]]*31</f>
        <v>0.89900000000000002</v>
      </c>
      <c r="E375" s="7">
        <f>'Raw Data'!C347</f>
        <v>22.279</v>
      </c>
      <c r="F375" s="7">
        <f>'Raw Data'!B347</f>
        <v>2.9000000000000001E-2</v>
      </c>
      <c r="G375" s="7">
        <f>'Raw Data'!D347</f>
        <v>-28.701000000000001</v>
      </c>
      <c r="H375" s="7">
        <f>'Raw Data'!E347</f>
        <v>136.22999999999999</v>
      </c>
      <c r="L375" s="12"/>
      <c r="M375" s="12"/>
    </row>
    <row r="376" spans="1:16" ht="15.75" customHeight="1" x14ac:dyDescent="0.25">
      <c r="A376" s="7" t="str">
        <f>LEFT(Table1[[#This Row],[Date]],4)</f>
        <v>2023</v>
      </c>
      <c r="B376" s="7" t="str">
        <f>RIGHT(Table1[[#This Row],[Date]],2)</f>
        <v>11</v>
      </c>
      <c r="C376" s="11" t="str">
        <f>'Raw Data'!A348</f>
        <v>2023-11</v>
      </c>
      <c r="D376" s="7">
        <f>Table1[[#This Row],[Monthly Precipitation Rate (Millimeters per Day)]]*30</f>
        <v>20.759999999999998</v>
      </c>
      <c r="E376" s="7">
        <f>'Raw Data'!C348</f>
        <v>28.372</v>
      </c>
      <c r="F376" s="7">
        <f>'Raw Data'!B348</f>
        <v>0.69199999999999995</v>
      </c>
      <c r="G376" s="7">
        <f>'Raw Data'!D348</f>
        <v>-28.701000000000001</v>
      </c>
      <c r="H376" s="7">
        <f>'Raw Data'!E348</f>
        <v>136.22999999999999</v>
      </c>
      <c r="L376" s="12"/>
      <c r="M376" s="12"/>
    </row>
    <row r="377" spans="1:16" ht="15.75" customHeight="1" x14ac:dyDescent="0.25">
      <c r="A377" s="7" t="str">
        <f>LEFT(Table1[[#This Row],[Date]],4)</f>
        <v>2023</v>
      </c>
      <c r="B377" s="7" t="str">
        <f>RIGHT(Table1[[#This Row],[Date]],2)</f>
        <v>12</v>
      </c>
      <c r="C377" s="11" t="str">
        <f>'Raw Data'!A349</f>
        <v>2023-12</v>
      </c>
      <c r="D377" s="7">
        <f>Table1[[#This Row],[Monthly Precipitation Rate (Millimeters per Day)]]*31</f>
        <v>27.218</v>
      </c>
      <c r="E377" s="7">
        <f>'Raw Data'!C349</f>
        <v>29.251999999999999</v>
      </c>
      <c r="F377" s="7">
        <f>'Raw Data'!B349</f>
        <v>0.878</v>
      </c>
      <c r="G377" s="7">
        <f>'Raw Data'!D349</f>
        <v>-28.701000000000001</v>
      </c>
      <c r="H377" s="7">
        <f>'Raw Data'!E349</f>
        <v>136.22999999999999</v>
      </c>
      <c r="L377" s="12"/>
      <c r="M377" s="12"/>
    </row>
    <row r="378" spans="1:16" ht="60" x14ac:dyDescent="0.25">
      <c r="A378" s="13" t="s">
        <v>5</v>
      </c>
      <c r="B378" s="14" t="s">
        <v>6</v>
      </c>
      <c r="C378" s="7" t="s">
        <v>0</v>
      </c>
      <c r="D378" s="21" t="s">
        <v>381</v>
      </c>
      <c r="E378" s="22" t="s">
        <v>380</v>
      </c>
      <c r="F378" s="14" t="s">
        <v>1</v>
      </c>
      <c r="G378" s="14" t="s">
        <v>3</v>
      </c>
      <c r="H378" s="15" t="s">
        <v>4</v>
      </c>
      <c r="I378" s="16"/>
      <c r="J378" s="16"/>
      <c r="K378" s="16"/>
      <c r="L378" s="16"/>
      <c r="M378" s="16"/>
      <c r="N378" s="16"/>
      <c r="O378" s="16"/>
      <c r="P378" s="16"/>
    </row>
    <row r="379" spans="1:16" ht="15.75" customHeight="1" x14ac:dyDescent="0.25">
      <c r="A379" s="7" t="str">
        <f>LEFT(Table1[[#This Row],[Date]],4)</f>
        <v>2024</v>
      </c>
      <c r="B379" s="7" t="str">
        <f>RIGHT(Table1[[#This Row],[Date]],2)</f>
        <v>01</v>
      </c>
      <c r="C379" s="8" t="str">
        <f>'Raw Data'!A350</f>
        <v>2024-01</v>
      </c>
      <c r="D379" s="7">
        <f>Table1[[#This Row],[Monthly Precipitation Rate (Millimeters per Day)]]*31</f>
        <v>26.288</v>
      </c>
      <c r="E379" s="7">
        <f>'Raw Data'!C350</f>
        <v>33.003</v>
      </c>
      <c r="F379" s="7">
        <f>'Raw Data'!B350</f>
        <v>0.84799999999999998</v>
      </c>
      <c r="G379" s="7">
        <f>'Raw Data'!D350</f>
        <v>-28.701000000000001</v>
      </c>
      <c r="H379" s="7">
        <f>'Raw Data'!E350</f>
        <v>136.22999999999999</v>
      </c>
      <c r="L379" s="12"/>
      <c r="M379" s="12"/>
    </row>
    <row r="380" spans="1:16" ht="15.75" customHeight="1" x14ac:dyDescent="0.25">
      <c r="A380" s="7" t="str">
        <f>LEFT(Table1[[#This Row],[Date]],4)</f>
        <v>2024</v>
      </c>
      <c r="B380" s="7" t="str">
        <f>RIGHT(Table1[[#This Row],[Date]],2)</f>
        <v>02</v>
      </c>
      <c r="C380" s="8" t="str">
        <f>'Raw Data'!A351</f>
        <v>2024-02</v>
      </c>
      <c r="D380">
        <f>IF(OR(AND(MOD(A380,4)=0,MOD(A380,100)&lt;&gt;0), MOD(A380,400)=0),F380* 29,F380*28)</f>
        <v>10.468999999999999</v>
      </c>
      <c r="E380" s="7">
        <f>'Raw Data'!C351</f>
        <v>31.759</v>
      </c>
      <c r="F380" s="7">
        <f>'Raw Data'!B351</f>
        <v>0.36099999999999999</v>
      </c>
      <c r="G380" s="7">
        <f>'Raw Data'!D351</f>
        <v>-28.701000000000001</v>
      </c>
      <c r="H380" s="7">
        <f>'Raw Data'!E351</f>
        <v>136.22999999999999</v>
      </c>
      <c r="L380" s="12"/>
      <c r="M380" s="12"/>
    </row>
    <row r="381" spans="1:16" ht="15.75" customHeight="1" x14ac:dyDescent="0.25">
      <c r="A381" s="7" t="str">
        <f>LEFT(Table1[[#This Row],[Date]],4)</f>
        <v>2024</v>
      </c>
      <c r="B381" s="7" t="str">
        <f>RIGHT(Table1[[#This Row],[Date]],2)</f>
        <v>03</v>
      </c>
      <c r="C381" s="8" t="str">
        <f>'Raw Data'!A352</f>
        <v>2024-03</v>
      </c>
      <c r="D381" s="7">
        <f>Table1[[#This Row],[Monthly Precipitation Rate (Millimeters per Day)]]*31</f>
        <v>14.662999999999998</v>
      </c>
      <c r="E381" s="7">
        <f>'Raw Data'!C352</f>
        <v>28.945</v>
      </c>
      <c r="F381" s="7">
        <f>'Raw Data'!B352</f>
        <v>0.47299999999999998</v>
      </c>
      <c r="G381" s="7">
        <f>'Raw Data'!D352</f>
        <v>-28.701000000000001</v>
      </c>
      <c r="H381" s="7">
        <f>'Raw Data'!E352</f>
        <v>136.22999999999999</v>
      </c>
      <c r="L381" s="12"/>
      <c r="M381" s="12"/>
    </row>
    <row r="382" spans="1:16" ht="15.75" customHeight="1" x14ac:dyDescent="0.25">
      <c r="A382" s="7" t="str">
        <f>LEFT(Table1[[#This Row],[Date]],4)</f>
        <v>2024</v>
      </c>
      <c r="B382" s="7" t="str">
        <f>RIGHT(Table1[[#This Row],[Date]],2)</f>
        <v>04</v>
      </c>
      <c r="C382" s="8" t="str">
        <f>'Raw Data'!A353</f>
        <v>2024-04</v>
      </c>
      <c r="D382" s="7">
        <f>Table1[[#This Row],[Monthly Precipitation Rate (Millimeters per Day)]]*30</f>
        <v>0.75</v>
      </c>
      <c r="E382" s="7">
        <f>'Raw Data'!C353</f>
        <v>19.663</v>
      </c>
      <c r="F382" s="7">
        <f>'Raw Data'!B353</f>
        <v>2.5000000000000001E-2</v>
      </c>
      <c r="G382" s="7">
        <f>'Raw Data'!D353</f>
        <v>-28.701000000000001</v>
      </c>
      <c r="H382" s="7">
        <f>'Raw Data'!E353</f>
        <v>136.22999999999999</v>
      </c>
      <c r="L382" s="12"/>
      <c r="M382" s="12"/>
    </row>
    <row r="383" spans="1:16" ht="15.75" customHeight="1" x14ac:dyDescent="0.25">
      <c r="A383" s="7" t="str">
        <f>LEFT(Table1[[#This Row],[Date]],4)</f>
        <v>2024</v>
      </c>
      <c r="B383" s="7" t="str">
        <f>RIGHT(Table1[[#This Row],[Date]],2)</f>
        <v>05</v>
      </c>
      <c r="C383" s="8" t="str">
        <f>'Raw Data'!A354</f>
        <v>2024-05</v>
      </c>
      <c r="D383" s="7">
        <f>Table1[[#This Row],[Monthly Precipitation Rate (Millimeters per Day)]]*31</f>
        <v>4.1539999999999999</v>
      </c>
      <c r="E383" s="7">
        <f>'Raw Data'!C354</f>
        <v>16.623000000000001</v>
      </c>
      <c r="F383" s="7">
        <f>'Raw Data'!B354</f>
        <v>0.13400000000000001</v>
      </c>
      <c r="G383" s="7">
        <f>'Raw Data'!D354</f>
        <v>-28.701000000000001</v>
      </c>
      <c r="H383" s="7">
        <f>'Raw Data'!E354</f>
        <v>136.22999999999999</v>
      </c>
      <c r="L383" s="12"/>
      <c r="M383" s="12"/>
    </row>
    <row r="384" spans="1:16" ht="15.75" customHeight="1" x14ac:dyDescent="0.25">
      <c r="A384" s="7" t="str">
        <f>LEFT(Table1[[#This Row],[Date]],4)</f>
        <v>2024</v>
      </c>
      <c r="B384" s="7" t="str">
        <f>RIGHT(Table1[[#This Row],[Date]],2)</f>
        <v>06</v>
      </c>
      <c r="C384" s="8" t="str">
        <f>'Raw Data'!A355</f>
        <v>2024-06</v>
      </c>
      <c r="D384" s="7">
        <f>Table1[[#This Row],[Monthly Precipitation Rate (Millimeters per Day)]]*30</f>
        <v>7.74</v>
      </c>
      <c r="E384" s="7">
        <f>'Raw Data'!C355</f>
        <v>13.475</v>
      </c>
      <c r="F384" s="7">
        <f>'Raw Data'!B355</f>
        <v>0.25800000000000001</v>
      </c>
      <c r="G384" s="7">
        <f>'Raw Data'!D355</f>
        <v>-28.701000000000001</v>
      </c>
      <c r="H384" s="7">
        <f>'Raw Data'!E355</f>
        <v>136.22999999999999</v>
      </c>
      <c r="L384" s="12"/>
      <c r="M384" s="12"/>
    </row>
    <row r="385" spans="1:13" ht="15.75" customHeight="1" x14ac:dyDescent="0.25">
      <c r="A385" s="7" t="str">
        <f>LEFT(Table1[[#This Row],[Date]],4)</f>
        <v>2024</v>
      </c>
      <c r="B385" s="7" t="str">
        <f>RIGHT(Table1[[#This Row],[Date]],2)</f>
        <v>07</v>
      </c>
      <c r="C385" s="8" t="str">
        <f>'Raw Data'!A356</f>
        <v>2024-07</v>
      </c>
      <c r="D385" s="7">
        <f>Table1[[#This Row],[Monthly Precipitation Rate (Millimeters per Day)]]*31</f>
        <v>28.055</v>
      </c>
      <c r="E385" s="7">
        <f>'Raw Data'!C356</f>
        <v>11.635999999999999</v>
      </c>
      <c r="F385" s="7">
        <f>'Raw Data'!B356</f>
        <v>0.90500000000000003</v>
      </c>
      <c r="G385" s="7">
        <f>'Raw Data'!D356</f>
        <v>-28.701000000000001</v>
      </c>
      <c r="H385" s="7">
        <f>'Raw Data'!E356</f>
        <v>136.22999999999999</v>
      </c>
      <c r="L385" s="12"/>
      <c r="M385" s="12"/>
    </row>
    <row r="386" spans="1:13" ht="15.75" customHeight="1" x14ac:dyDescent="0.25">
      <c r="A386" s="7" t="str">
        <f>LEFT(Table1[[#This Row],[Date]],4)</f>
        <v>2024</v>
      </c>
      <c r="B386" s="7" t="str">
        <f>RIGHT(Table1[[#This Row],[Date]],2)</f>
        <v>08</v>
      </c>
      <c r="C386" s="8" t="str">
        <f>'Raw Data'!A357</f>
        <v>2024-08</v>
      </c>
      <c r="D386" s="7">
        <f>Table1[[#This Row],[Monthly Precipitation Rate (Millimeters per Day)]]*31</f>
        <v>2.4489999999999998</v>
      </c>
      <c r="E386" s="7">
        <f>'Raw Data'!C357</f>
        <v>17.77</v>
      </c>
      <c r="F386" s="7">
        <f>'Raw Data'!B357</f>
        <v>7.9000000000000001E-2</v>
      </c>
      <c r="G386" s="7">
        <f>'Raw Data'!D357</f>
        <v>-28.701000000000001</v>
      </c>
      <c r="H386" s="7">
        <f>'Raw Data'!E357</f>
        <v>136.22999999999999</v>
      </c>
      <c r="L386" s="12"/>
      <c r="M386" s="12"/>
    </row>
    <row r="387" spans="1:13" ht="15.75" customHeight="1" x14ac:dyDescent="0.25">
      <c r="A387" s="7" t="str">
        <f>LEFT(Table1[[#This Row],[Date]],4)</f>
        <v>2024</v>
      </c>
      <c r="B387" s="7" t="str">
        <f>RIGHT(Table1[[#This Row],[Date]],2)</f>
        <v>09</v>
      </c>
      <c r="C387" s="8" t="str">
        <f>'Raw Data'!A358</f>
        <v>2024-09</v>
      </c>
      <c r="D387" s="7">
        <f>Table1[[#This Row],[Monthly Precipitation Rate (Millimeters per Day)]]*30</f>
        <v>3.3</v>
      </c>
      <c r="E387" s="7">
        <f>'Raw Data'!C358</f>
        <v>18.491</v>
      </c>
      <c r="F387" s="7">
        <f>'Raw Data'!B358</f>
        <v>0.11</v>
      </c>
      <c r="G387" s="7">
        <f>'Raw Data'!D358</f>
        <v>-28.701000000000001</v>
      </c>
      <c r="H387" s="7">
        <f>'Raw Data'!E358</f>
        <v>136.22999999999999</v>
      </c>
      <c r="L387" s="12"/>
      <c r="M387" s="12"/>
    </row>
    <row r="388" spans="1:13" ht="15.75" customHeight="1" x14ac:dyDescent="0.25">
      <c r="A388" s="7" t="str">
        <f>LEFT(Table1[[#This Row],[Date]],4)</f>
        <v>2024</v>
      </c>
      <c r="B388" s="7" t="str">
        <f>RIGHT(Table1[[#This Row],[Date]],2)</f>
        <v>10</v>
      </c>
      <c r="C388" s="11" t="str">
        <f>'Raw Data'!A359</f>
        <v>2024-10</v>
      </c>
      <c r="D388" s="7">
        <f>Table1[[#This Row],[Monthly Precipitation Rate (Millimeters per Day)]]*31</f>
        <v>5.1150000000000002</v>
      </c>
      <c r="E388" s="7">
        <f>'Raw Data'!C359</f>
        <v>25.908000000000001</v>
      </c>
      <c r="F388" s="7">
        <f>'Raw Data'!B359</f>
        <v>0.16500000000000001</v>
      </c>
      <c r="G388" s="7">
        <f>'Raw Data'!D359</f>
        <v>-28.701000000000001</v>
      </c>
      <c r="H388" s="7">
        <f>'Raw Data'!E359</f>
        <v>136.22999999999999</v>
      </c>
      <c r="L388" s="12"/>
      <c r="M388" s="12"/>
    </row>
    <row r="389" spans="1:13" ht="15.75" customHeight="1" x14ac:dyDescent="0.25">
      <c r="A389" s="7" t="str">
        <f>LEFT(Table1[[#This Row],[Date]],4)</f>
        <v>2024</v>
      </c>
      <c r="B389" s="7" t="str">
        <f>RIGHT(Table1[[#This Row],[Date]],2)</f>
        <v>11</v>
      </c>
      <c r="C389" s="11" t="str">
        <f>'Raw Data'!A360</f>
        <v>2024-11</v>
      </c>
      <c r="D389" s="7">
        <f>Table1[[#This Row],[Monthly Precipitation Rate (Millimeters per Day)]]*30</f>
        <v>51.330000000000005</v>
      </c>
      <c r="E389" s="7">
        <f>'Raw Data'!C360</f>
        <v>28.100999999999999</v>
      </c>
      <c r="F389" s="7">
        <f>'Raw Data'!B360</f>
        <v>1.7110000000000001</v>
      </c>
      <c r="G389" s="7">
        <f>'Raw Data'!D360</f>
        <v>-28.701000000000001</v>
      </c>
      <c r="H389" s="7">
        <f>'Raw Data'!E360</f>
        <v>136.22999999999999</v>
      </c>
      <c r="L389" s="12"/>
      <c r="M389" s="12"/>
    </row>
    <row r="390" spans="1:13" ht="15.75" customHeight="1" x14ac:dyDescent="0.25">
      <c r="A390" s="7" t="str">
        <f>LEFT(Table1[[#This Row],[Date]],4)</f>
        <v>2024</v>
      </c>
      <c r="B390" s="7" t="str">
        <f>RIGHT(Table1[[#This Row],[Date]],2)</f>
        <v>12</v>
      </c>
      <c r="C390" s="11" t="str">
        <f>'Raw Data'!A361</f>
        <v>2024-12</v>
      </c>
      <c r="D390" s="7">
        <f>Table1[[#This Row],[Monthly Precipitation Rate (Millimeters per Day)]]*31</f>
        <v>10.354000000000001</v>
      </c>
      <c r="E390" s="7">
        <f>'Raw Data'!C361</f>
        <v>31.02</v>
      </c>
      <c r="F390" s="7">
        <f>'Raw Data'!B361</f>
        <v>0.33400000000000002</v>
      </c>
      <c r="G390" s="7">
        <f>'Raw Data'!D361</f>
        <v>-28.701000000000001</v>
      </c>
      <c r="H390" s="7">
        <f>'Raw Data'!E361</f>
        <v>136.22999999999999</v>
      </c>
      <c r="L390" s="12"/>
      <c r="M390" s="12"/>
    </row>
    <row r="391" spans="1:13" ht="15.75" customHeight="1" x14ac:dyDescent="0.25">
      <c r="L391" s="12"/>
      <c r="M391" s="12"/>
    </row>
    <row r="392" spans="1:13" ht="15.75" customHeight="1" x14ac:dyDescent="0.25">
      <c r="L392" s="12"/>
      <c r="M392" s="12"/>
    </row>
    <row r="393" spans="1:13" ht="15.75" customHeight="1" x14ac:dyDescent="0.25">
      <c r="L393" s="12"/>
      <c r="M393" s="12"/>
    </row>
    <row r="394" spans="1:13" ht="15.75" customHeight="1" x14ac:dyDescent="0.25">
      <c r="L394" s="12"/>
      <c r="M394" s="12"/>
    </row>
    <row r="395" spans="1:13" ht="15.75" customHeight="1" x14ac:dyDescent="0.25">
      <c r="L395" s="12"/>
      <c r="M395" s="12"/>
    </row>
    <row r="396" spans="1:13" ht="15.75" customHeight="1" x14ac:dyDescent="0.25">
      <c r="L396" s="12"/>
      <c r="M396" s="12"/>
    </row>
    <row r="397" spans="1:13" ht="15.75" customHeight="1" x14ac:dyDescent="0.25">
      <c r="L397" s="12"/>
      <c r="M397" s="12"/>
    </row>
    <row r="398" spans="1:13" ht="15.75" customHeight="1" x14ac:dyDescent="0.25">
      <c r="L398" s="12"/>
      <c r="M398" s="12"/>
    </row>
    <row r="399" spans="1:13" ht="15.75" customHeight="1" x14ac:dyDescent="0.25">
      <c r="L399" s="12"/>
      <c r="M399" s="12"/>
    </row>
    <row r="400" spans="1:13" ht="15.75" customHeight="1" x14ac:dyDescent="0.25">
      <c r="L400" s="12"/>
      <c r="M400" s="12"/>
    </row>
    <row r="401" spans="12:13" ht="15.75" customHeight="1" x14ac:dyDescent="0.25">
      <c r="L401" s="12"/>
      <c r="M401" s="12"/>
    </row>
    <row r="402" spans="12:13" ht="15.75" customHeight="1" x14ac:dyDescent="0.25">
      <c r="L402" s="12"/>
      <c r="M402" s="12"/>
    </row>
    <row r="403" spans="12:13" ht="15.75" customHeight="1" x14ac:dyDescent="0.25">
      <c r="L403" s="12"/>
      <c r="M403" s="12"/>
    </row>
    <row r="404" spans="12:13" ht="15.75" customHeight="1" x14ac:dyDescent="0.25">
      <c r="L404" s="12"/>
      <c r="M404" s="12"/>
    </row>
    <row r="405" spans="12:13" ht="15.75" customHeight="1" x14ac:dyDescent="0.25">
      <c r="L405" s="12"/>
      <c r="M405" s="12"/>
    </row>
    <row r="406" spans="12:13" ht="15.75" customHeight="1" x14ac:dyDescent="0.25">
      <c r="L406" s="12"/>
      <c r="M406" s="12"/>
    </row>
    <row r="407" spans="12:13" ht="15.75" customHeight="1" x14ac:dyDescent="0.25">
      <c r="L407" s="12"/>
      <c r="M407" s="12"/>
    </row>
    <row r="408" spans="12:13" ht="15.75" customHeight="1" x14ac:dyDescent="0.25">
      <c r="L408" s="12"/>
      <c r="M408" s="12"/>
    </row>
    <row r="409" spans="12:13" ht="15.75" customHeight="1" x14ac:dyDescent="0.25">
      <c r="L409" s="12"/>
      <c r="M409" s="12"/>
    </row>
    <row r="410" spans="12:13" ht="15.75" customHeight="1" x14ac:dyDescent="0.25">
      <c r="L410" s="12"/>
      <c r="M410" s="12"/>
    </row>
    <row r="411" spans="12:13" ht="15.75" customHeight="1" x14ac:dyDescent="0.25">
      <c r="L411" s="12"/>
      <c r="M411" s="12"/>
    </row>
    <row r="412" spans="12:13" ht="15.75" customHeight="1" x14ac:dyDescent="0.25">
      <c r="L412" s="12"/>
      <c r="M412" s="12"/>
    </row>
    <row r="413" spans="12:13" ht="15.75" customHeight="1" x14ac:dyDescent="0.25">
      <c r="L413" s="12"/>
      <c r="M413" s="12"/>
    </row>
    <row r="414" spans="12:13" ht="15.75" customHeight="1" x14ac:dyDescent="0.25">
      <c r="L414" s="12"/>
      <c r="M414" s="12"/>
    </row>
    <row r="415" spans="12:13" ht="15.75" customHeight="1" x14ac:dyDescent="0.25">
      <c r="L415" s="12"/>
      <c r="M415" s="12"/>
    </row>
    <row r="416" spans="12:13" ht="15.75" customHeight="1" x14ac:dyDescent="0.25">
      <c r="L416" s="12"/>
      <c r="M416" s="12"/>
    </row>
    <row r="417" spans="12:13" ht="15.75" customHeight="1" x14ac:dyDescent="0.25">
      <c r="L417" s="12"/>
      <c r="M417" s="12"/>
    </row>
    <row r="418" spans="12:13" ht="15.75" customHeight="1" x14ac:dyDescent="0.25">
      <c r="L418" s="12"/>
      <c r="M418" s="12"/>
    </row>
    <row r="419" spans="12:13" ht="15.75" customHeight="1" x14ac:dyDescent="0.25">
      <c r="L419" s="12"/>
      <c r="M419" s="12"/>
    </row>
    <row r="420" spans="12:13" ht="15.75" customHeight="1" x14ac:dyDescent="0.25">
      <c r="L420" s="12"/>
      <c r="M420" s="12"/>
    </row>
    <row r="421" spans="12:13" ht="15.75" customHeight="1" x14ac:dyDescent="0.25">
      <c r="L421" s="12"/>
      <c r="M421" s="12"/>
    </row>
    <row r="422" spans="12:13" ht="15.75" customHeight="1" x14ac:dyDescent="0.25">
      <c r="L422" s="12"/>
      <c r="M422" s="12"/>
    </row>
    <row r="423" spans="12:13" ht="15.75" customHeight="1" x14ac:dyDescent="0.25">
      <c r="L423" s="12"/>
      <c r="M423" s="12"/>
    </row>
    <row r="424" spans="12:13" ht="15.75" customHeight="1" x14ac:dyDescent="0.25">
      <c r="L424" s="12"/>
      <c r="M424" s="12"/>
    </row>
    <row r="425" spans="12:13" ht="15.75" customHeight="1" x14ac:dyDescent="0.25">
      <c r="L425" s="12"/>
      <c r="M425" s="12"/>
    </row>
    <row r="426" spans="12:13" ht="15.75" customHeight="1" x14ac:dyDescent="0.25">
      <c r="L426" s="12"/>
      <c r="M426" s="12"/>
    </row>
    <row r="427" spans="12:13" ht="15.75" customHeight="1" x14ac:dyDescent="0.25">
      <c r="L427" s="12"/>
      <c r="M427" s="12"/>
    </row>
    <row r="428" spans="12:13" ht="15.75" customHeight="1" x14ac:dyDescent="0.25">
      <c r="L428" s="12"/>
      <c r="M428" s="12"/>
    </row>
    <row r="429" spans="12:13" ht="15.75" customHeight="1" x14ac:dyDescent="0.25">
      <c r="L429" s="12"/>
      <c r="M429" s="12"/>
    </row>
    <row r="430" spans="12:13" ht="15.75" customHeight="1" x14ac:dyDescent="0.25">
      <c r="L430" s="12"/>
      <c r="M430" s="12"/>
    </row>
    <row r="431" spans="12:13" ht="15.75" customHeight="1" x14ac:dyDescent="0.25">
      <c r="L431" s="12"/>
      <c r="M431" s="12"/>
    </row>
    <row r="432" spans="12:13" ht="15.75" customHeight="1" x14ac:dyDescent="0.25">
      <c r="L432" s="12"/>
      <c r="M432" s="12"/>
    </row>
    <row r="433" spans="12:13" ht="15.75" customHeight="1" x14ac:dyDescent="0.25">
      <c r="L433" s="12"/>
      <c r="M433" s="12"/>
    </row>
    <row r="434" spans="12:13" ht="15.75" customHeight="1" x14ac:dyDescent="0.25">
      <c r="L434" s="12"/>
      <c r="M434" s="12"/>
    </row>
    <row r="435" spans="12:13" ht="15.75" customHeight="1" x14ac:dyDescent="0.25">
      <c r="L435" s="12"/>
      <c r="M435" s="12"/>
    </row>
    <row r="436" spans="12:13" ht="15.75" customHeight="1" x14ac:dyDescent="0.25">
      <c r="L436" s="12"/>
      <c r="M436" s="12"/>
    </row>
    <row r="437" spans="12:13" ht="15.75" customHeight="1" x14ac:dyDescent="0.25">
      <c r="L437" s="12"/>
      <c r="M437" s="12"/>
    </row>
    <row r="438" spans="12:13" ht="15.75" customHeight="1" x14ac:dyDescent="0.25">
      <c r="L438" s="12"/>
      <c r="M438" s="12"/>
    </row>
    <row r="439" spans="12:13" ht="15.75" customHeight="1" x14ac:dyDescent="0.25">
      <c r="L439" s="12"/>
      <c r="M439" s="12"/>
    </row>
    <row r="440" spans="12:13" ht="15.75" customHeight="1" x14ac:dyDescent="0.25">
      <c r="L440" s="12"/>
      <c r="M440" s="12"/>
    </row>
    <row r="441" spans="12:13" ht="15.75" customHeight="1" x14ac:dyDescent="0.25">
      <c r="L441" s="12"/>
      <c r="M441" s="12"/>
    </row>
    <row r="442" spans="12:13" ht="15.75" customHeight="1" x14ac:dyDescent="0.25">
      <c r="L442" s="12"/>
      <c r="M442" s="12"/>
    </row>
    <row r="443" spans="12:13" ht="15.75" customHeight="1" x14ac:dyDescent="0.25">
      <c r="L443" s="12"/>
      <c r="M443" s="12"/>
    </row>
    <row r="444" spans="12:13" ht="15.75" customHeight="1" x14ac:dyDescent="0.25">
      <c r="L444" s="12"/>
      <c r="M444" s="12"/>
    </row>
    <row r="445" spans="12:13" ht="15.75" customHeight="1" x14ac:dyDescent="0.25">
      <c r="L445" s="12"/>
      <c r="M445" s="12"/>
    </row>
    <row r="446" spans="12:13" ht="15.75" customHeight="1" x14ac:dyDescent="0.25">
      <c r="L446" s="12"/>
      <c r="M446" s="12"/>
    </row>
    <row r="447" spans="12:13" ht="15.75" customHeight="1" x14ac:dyDescent="0.25">
      <c r="L447" s="12"/>
      <c r="M447" s="12"/>
    </row>
    <row r="448" spans="12:13" ht="15.75" customHeight="1" x14ac:dyDescent="0.25">
      <c r="L448" s="12"/>
      <c r="M448" s="12"/>
    </row>
    <row r="449" spans="12:13" ht="15.75" customHeight="1" x14ac:dyDescent="0.25">
      <c r="L449" s="12"/>
      <c r="M449" s="12"/>
    </row>
    <row r="450" spans="12:13" ht="15.75" customHeight="1" x14ac:dyDescent="0.25">
      <c r="L450" s="12"/>
      <c r="M450" s="12"/>
    </row>
    <row r="451" spans="12:13" ht="15.75" customHeight="1" x14ac:dyDescent="0.25">
      <c r="L451" s="12"/>
      <c r="M451" s="12"/>
    </row>
    <row r="452" spans="12:13" ht="15.75" customHeight="1" x14ac:dyDescent="0.25">
      <c r="L452" s="12"/>
      <c r="M452" s="12"/>
    </row>
    <row r="453" spans="12:13" ht="15.75" customHeight="1" x14ac:dyDescent="0.25">
      <c r="L453" s="12"/>
      <c r="M453" s="12"/>
    </row>
    <row r="454" spans="12:13" ht="15.75" customHeight="1" x14ac:dyDescent="0.25">
      <c r="L454" s="12"/>
      <c r="M454" s="12"/>
    </row>
    <row r="455" spans="12:13" ht="15.75" customHeight="1" x14ac:dyDescent="0.25">
      <c r="L455" s="12"/>
      <c r="M455" s="12"/>
    </row>
    <row r="456" spans="12:13" ht="15.75" customHeight="1" x14ac:dyDescent="0.25">
      <c r="L456" s="12"/>
      <c r="M456" s="12"/>
    </row>
    <row r="457" spans="12:13" ht="15.75" customHeight="1" x14ac:dyDescent="0.25">
      <c r="L457" s="12"/>
      <c r="M457" s="12"/>
    </row>
    <row r="458" spans="12:13" ht="15.75" customHeight="1" x14ac:dyDescent="0.25">
      <c r="L458" s="12"/>
      <c r="M458" s="12"/>
    </row>
    <row r="459" spans="12:13" ht="15.75" customHeight="1" x14ac:dyDescent="0.25">
      <c r="L459" s="12"/>
      <c r="M459" s="12"/>
    </row>
    <row r="460" spans="12:13" ht="15.75" customHeight="1" x14ac:dyDescent="0.25">
      <c r="L460" s="12"/>
      <c r="M460" s="12"/>
    </row>
    <row r="461" spans="12:13" ht="15.75" customHeight="1" x14ac:dyDescent="0.25">
      <c r="L461" s="12"/>
      <c r="M461" s="12"/>
    </row>
    <row r="462" spans="12:13" ht="15.75" customHeight="1" x14ac:dyDescent="0.25">
      <c r="L462" s="12"/>
      <c r="M462" s="12"/>
    </row>
    <row r="463" spans="12:13" ht="15.75" customHeight="1" x14ac:dyDescent="0.25">
      <c r="L463" s="12"/>
      <c r="M463" s="12"/>
    </row>
    <row r="464" spans="12:13" ht="15.75" customHeight="1" x14ac:dyDescent="0.25">
      <c r="L464" s="12"/>
      <c r="M464" s="12"/>
    </row>
    <row r="465" spans="12:13" ht="15.75" customHeight="1" x14ac:dyDescent="0.25">
      <c r="L465" s="12"/>
      <c r="M465" s="12"/>
    </row>
    <row r="466" spans="12:13" ht="15.75" customHeight="1" x14ac:dyDescent="0.25">
      <c r="L466" s="12"/>
      <c r="M466" s="12"/>
    </row>
    <row r="467" spans="12:13" ht="15.75" customHeight="1" x14ac:dyDescent="0.25">
      <c r="L467" s="12"/>
      <c r="M467" s="12"/>
    </row>
    <row r="468" spans="12:13" ht="15.75" customHeight="1" x14ac:dyDescent="0.25">
      <c r="L468" s="12"/>
      <c r="M468" s="12"/>
    </row>
    <row r="469" spans="12:13" ht="15.75" customHeight="1" x14ac:dyDescent="0.25">
      <c r="L469" s="12"/>
      <c r="M469" s="12"/>
    </row>
    <row r="470" spans="12:13" ht="15.75" customHeight="1" x14ac:dyDescent="0.25">
      <c r="L470" s="12"/>
      <c r="M470" s="12"/>
    </row>
    <row r="471" spans="12:13" ht="15.75" customHeight="1" x14ac:dyDescent="0.25">
      <c r="L471" s="12"/>
      <c r="M471" s="12"/>
    </row>
    <row r="472" spans="12:13" ht="15.75" customHeight="1" x14ac:dyDescent="0.25">
      <c r="L472" s="12"/>
      <c r="M472" s="12"/>
    </row>
    <row r="473" spans="12:13" ht="15.75" customHeight="1" x14ac:dyDescent="0.25">
      <c r="L473" s="12"/>
      <c r="M473" s="12"/>
    </row>
    <row r="474" spans="12:13" ht="15.75" customHeight="1" x14ac:dyDescent="0.25">
      <c r="L474" s="12"/>
      <c r="M474" s="12"/>
    </row>
    <row r="475" spans="12:13" ht="15.75" customHeight="1" x14ac:dyDescent="0.25">
      <c r="L475" s="12"/>
      <c r="M475" s="12"/>
    </row>
    <row r="476" spans="12:13" ht="15.75" customHeight="1" x14ac:dyDescent="0.25">
      <c r="L476" s="12"/>
      <c r="M476" s="12"/>
    </row>
    <row r="477" spans="12:13" ht="15.75" customHeight="1" x14ac:dyDescent="0.25">
      <c r="L477" s="12"/>
      <c r="M477" s="12"/>
    </row>
    <row r="478" spans="12:13" ht="15.75" customHeight="1" x14ac:dyDescent="0.25">
      <c r="L478" s="12"/>
      <c r="M478" s="12"/>
    </row>
    <row r="479" spans="12:13" ht="15.75" customHeight="1" x14ac:dyDescent="0.25">
      <c r="L479" s="12"/>
      <c r="M479" s="12"/>
    </row>
    <row r="480" spans="12:13" ht="15.75" customHeight="1" x14ac:dyDescent="0.25">
      <c r="L480" s="12"/>
      <c r="M480" s="12"/>
    </row>
    <row r="481" spans="12:13" ht="15.75" customHeight="1" x14ac:dyDescent="0.25">
      <c r="L481" s="12"/>
      <c r="M481" s="12"/>
    </row>
    <row r="482" spans="12:13" ht="15.75" customHeight="1" x14ac:dyDescent="0.25">
      <c r="L482" s="12"/>
      <c r="M482" s="12"/>
    </row>
    <row r="483" spans="12:13" ht="15.75" customHeight="1" x14ac:dyDescent="0.25">
      <c r="L483" s="12"/>
      <c r="M483" s="12"/>
    </row>
    <row r="484" spans="12:13" ht="15.75" customHeight="1" x14ac:dyDescent="0.25">
      <c r="L484" s="12"/>
      <c r="M484" s="12"/>
    </row>
    <row r="485" spans="12:13" ht="15.75" customHeight="1" x14ac:dyDescent="0.25">
      <c r="L485" s="12"/>
      <c r="M485" s="12"/>
    </row>
    <row r="486" spans="12:13" ht="15.75" customHeight="1" x14ac:dyDescent="0.25">
      <c r="L486" s="12"/>
      <c r="M486" s="12"/>
    </row>
    <row r="487" spans="12:13" ht="15.75" customHeight="1" x14ac:dyDescent="0.25">
      <c r="L487" s="12"/>
      <c r="M487" s="12"/>
    </row>
    <row r="488" spans="12:13" ht="15.75" customHeight="1" x14ac:dyDescent="0.25">
      <c r="L488" s="12"/>
      <c r="M488" s="12"/>
    </row>
    <row r="489" spans="12:13" ht="15.75" customHeight="1" x14ac:dyDescent="0.25">
      <c r="L489" s="12"/>
      <c r="M489" s="12"/>
    </row>
    <row r="490" spans="12:13" ht="15.75" customHeight="1" x14ac:dyDescent="0.25">
      <c r="L490" s="12"/>
      <c r="M490" s="12"/>
    </row>
    <row r="491" spans="12:13" ht="15.75" customHeight="1" x14ac:dyDescent="0.25">
      <c r="L491" s="12"/>
      <c r="M491" s="12"/>
    </row>
    <row r="492" spans="12:13" ht="15.75" customHeight="1" x14ac:dyDescent="0.25">
      <c r="L492" s="12"/>
      <c r="M492" s="12"/>
    </row>
    <row r="493" spans="12:13" ht="15.75" customHeight="1" x14ac:dyDescent="0.25">
      <c r="L493" s="12"/>
      <c r="M493" s="12"/>
    </row>
    <row r="494" spans="12:13" ht="15.75" customHeight="1" x14ac:dyDescent="0.25">
      <c r="L494" s="12"/>
      <c r="M494" s="12"/>
    </row>
    <row r="495" spans="12:13" ht="15.75" customHeight="1" x14ac:dyDescent="0.25">
      <c r="L495" s="12"/>
      <c r="M495" s="12"/>
    </row>
    <row r="496" spans="12:13" ht="15.75" customHeight="1" x14ac:dyDescent="0.25">
      <c r="L496" s="12"/>
      <c r="M496" s="12"/>
    </row>
    <row r="497" spans="12:13" ht="15.75" customHeight="1" x14ac:dyDescent="0.25">
      <c r="L497" s="12"/>
      <c r="M497" s="12"/>
    </row>
    <row r="498" spans="12:13" ht="15.75" customHeight="1" x14ac:dyDescent="0.25">
      <c r="L498" s="12"/>
      <c r="M498" s="12"/>
    </row>
    <row r="499" spans="12:13" ht="15.75" customHeight="1" x14ac:dyDescent="0.25">
      <c r="L499" s="12"/>
      <c r="M499" s="12"/>
    </row>
    <row r="500" spans="12:13" ht="15.75" customHeight="1" x14ac:dyDescent="0.25">
      <c r="L500" s="12"/>
      <c r="M500" s="12"/>
    </row>
    <row r="501" spans="12:13" ht="15.75" customHeight="1" x14ac:dyDescent="0.25">
      <c r="L501" s="12"/>
      <c r="M501" s="12"/>
    </row>
    <row r="502" spans="12:13" ht="15.75" customHeight="1" x14ac:dyDescent="0.25">
      <c r="L502" s="12"/>
      <c r="M502" s="12"/>
    </row>
    <row r="503" spans="12:13" ht="15.75" customHeight="1" x14ac:dyDescent="0.25">
      <c r="L503" s="12"/>
      <c r="M503" s="12"/>
    </row>
    <row r="504" spans="12:13" ht="15.75" customHeight="1" x14ac:dyDescent="0.25">
      <c r="L504" s="12"/>
      <c r="M504" s="12"/>
    </row>
    <row r="505" spans="12:13" ht="15.75" customHeight="1" x14ac:dyDescent="0.25">
      <c r="L505" s="12"/>
      <c r="M505" s="12"/>
    </row>
    <row r="506" spans="12:13" ht="15.75" customHeight="1" x14ac:dyDescent="0.25">
      <c r="L506" s="12"/>
      <c r="M506" s="12"/>
    </row>
    <row r="507" spans="12:13" ht="15.75" customHeight="1" x14ac:dyDescent="0.25">
      <c r="L507" s="12"/>
      <c r="M507" s="12"/>
    </row>
    <row r="508" spans="12:13" ht="15.75" customHeight="1" x14ac:dyDescent="0.25">
      <c r="L508" s="12"/>
      <c r="M508" s="12"/>
    </row>
    <row r="509" spans="12:13" ht="15.75" customHeight="1" x14ac:dyDescent="0.25">
      <c r="L509" s="12"/>
      <c r="M509" s="12"/>
    </row>
    <row r="510" spans="12:13" ht="15.75" customHeight="1" x14ac:dyDescent="0.25">
      <c r="L510" s="12"/>
      <c r="M510" s="12"/>
    </row>
    <row r="511" spans="12:13" ht="15.75" customHeight="1" x14ac:dyDescent="0.25">
      <c r="L511" s="12"/>
      <c r="M511" s="12"/>
    </row>
    <row r="512" spans="12:13" ht="15.75" customHeight="1" x14ac:dyDescent="0.25">
      <c r="L512" s="12"/>
      <c r="M512" s="12"/>
    </row>
    <row r="513" spans="12:13" ht="15.75" customHeight="1" x14ac:dyDescent="0.25">
      <c r="L513" s="12"/>
      <c r="M513" s="12"/>
    </row>
    <row r="514" spans="12:13" ht="15.75" customHeight="1" x14ac:dyDescent="0.25">
      <c r="L514" s="12"/>
      <c r="M514" s="12"/>
    </row>
    <row r="515" spans="12:13" ht="15.75" customHeight="1" x14ac:dyDescent="0.25">
      <c r="L515" s="12"/>
      <c r="M515" s="12"/>
    </row>
    <row r="516" spans="12:13" ht="15.75" customHeight="1" x14ac:dyDescent="0.25">
      <c r="L516" s="12"/>
      <c r="M516" s="12"/>
    </row>
    <row r="517" spans="12:13" ht="15.75" customHeight="1" x14ac:dyDescent="0.25">
      <c r="L517" s="12"/>
      <c r="M517" s="12"/>
    </row>
    <row r="518" spans="12:13" ht="15.75" customHeight="1" x14ac:dyDescent="0.25">
      <c r="L518" s="12"/>
      <c r="M518" s="12"/>
    </row>
    <row r="519" spans="12:13" ht="15.75" customHeight="1" x14ac:dyDescent="0.25">
      <c r="L519" s="12"/>
      <c r="M519" s="12"/>
    </row>
    <row r="520" spans="12:13" ht="15.75" customHeight="1" x14ac:dyDescent="0.25">
      <c r="L520" s="12"/>
      <c r="M520" s="12"/>
    </row>
    <row r="521" spans="12:13" ht="15.75" customHeight="1" x14ac:dyDescent="0.25">
      <c r="L521" s="12"/>
      <c r="M521" s="12"/>
    </row>
    <row r="522" spans="12:13" ht="15.75" customHeight="1" x14ac:dyDescent="0.25">
      <c r="L522" s="12"/>
      <c r="M522" s="12"/>
    </row>
    <row r="523" spans="12:13" ht="15.75" customHeight="1" x14ac:dyDescent="0.25">
      <c r="L523" s="12"/>
      <c r="M523" s="12"/>
    </row>
    <row r="524" spans="12:13" ht="15.75" customHeight="1" x14ac:dyDescent="0.25">
      <c r="L524" s="12"/>
      <c r="M524" s="12"/>
    </row>
    <row r="525" spans="12:13" ht="15.75" customHeight="1" x14ac:dyDescent="0.25">
      <c r="L525" s="12"/>
      <c r="M525" s="12"/>
    </row>
    <row r="526" spans="12:13" ht="15.75" customHeight="1" x14ac:dyDescent="0.25">
      <c r="L526" s="12"/>
      <c r="M526" s="12"/>
    </row>
    <row r="527" spans="12:13" ht="15.75" customHeight="1" x14ac:dyDescent="0.25">
      <c r="L527" s="12"/>
      <c r="M527" s="12"/>
    </row>
    <row r="528" spans="12:13" ht="15.75" customHeight="1" x14ac:dyDescent="0.25">
      <c r="L528" s="12"/>
      <c r="M528" s="12"/>
    </row>
    <row r="529" spans="12:13" ht="15.75" customHeight="1" x14ac:dyDescent="0.25">
      <c r="L529" s="12"/>
      <c r="M529" s="12"/>
    </row>
    <row r="530" spans="12:13" ht="15.75" customHeight="1" x14ac:dyDescent="0.25">
      <c r="L530" s="12"/>
      <c r="M530" s="12"/>
    </row>
    <row r="531" spans="12:13" ht="15.75" customHeight="1" x14ac:dyDescent="0.25">
      <c r="L531" s="12"/>
      <c r="M531" s="12"/>
    </row>
    <row r="532" spans="12:13" ht="15.75" customHeight="1" x14ac:dyDescent="0.25">
      <c r="L532" s="12"/>
      <c r="M532" s="12"/>
    </row>
    <row r="533" spans="12:13" ht="15.75" customHeight="1" x14ac:dyDescent="0.25">
      <c r="L533" s="12"/>
      <c r="M533" s="12"/>
    </row>
    <row r="534" spans="12:13" ht="15.75" customHeight="1" x14ac:dyDescent="0.25">
      <c r="L534" s="12"/>
      <c r="M534" s="12"/>
    </row>
    <row r="535" spans="12:13" ht="15.75" customHeight="1" x14ac:dyDescent="0.25">
      <c r="L535" s="12"/>
      <c r="M535" s="12"/>
    </row>
    <row r="536" spans="12:13" ht="15.75" customHeight="1" x14ac:dyDescent="0.25">
      <c r="L536" s="12"/>
      <c r="M536" s="12"/>
    </row>
    <row r="537" spans="12:13" ht="15.75" customHeight="1" x14ac:dyDescent="0.25">
      <c r="L537" s="12"/>
      <c r="M537" s="12"/>
    </row>
    <row r="538" spans="12:13" ht="15.75" customHeight="1" x14ac:dyDescent="0.25">
      <c r="L538" s="12"/>
      <c r="M538" s="12"/>
    </row>
    <row r="539" spans="12:13" ht="15.75" customHeight="1" x14ac:dyDescent="0.25">
      <c r="L539" s="12"/>
      <c r="M539" s="12"/>
    </row>
    <row r="540" spans="12:13" ht="15.75" customHeight="1" x14ac:dyDescent="0.25">
      <c r="L540" s="12"/>
      <c r="M540" s="12"/>
    </row>
    <row r="541" spans="12:13" ht="15.75" customHeight="1" x14ac:dyDescent="0.25">
      <c r="L541" s="12"/>
      <c r="M541" s="12"/>
    </row>
    <row r="542" spans="12:13" ht="15.75" customHeight="1" x14ac:dyDescent="0.25">
      <c r="L542" s="12"/>
      <c r="M542" s="12"/>
    </row>
    <row r="543" spans="12:13" ht="15.75" customHeight="1" x14ac:dyDescent="0.25">
      <c r="L543" s="12"/>
      <c r="M543" s="12"/>
    </row>
    <row r="544" spans="12:13" ht="15.75" customHeight="1" x14ac:dyDescent="0.25">
      <c r="L544" s="12"/>
      <c r="M544" s="12"/>
    </row>
    <row r="545" spans="12:13" ht="15.75" customHeight="1" x14ac:dyDescent="0.25">
      <c r="L545" s="12"/>
      <c r="M545" s="12"/>
    </row>
    <row r="546" spans="12:13" ht="15.75" customHeight="1" x14ac:dyDescent="0.25">
      <c r="L546" s="12"/>
      <c r="M546" s="12"/>
    </row>
    <row r="547" spans="12:13" ht="15.75" customHeight="1" x14ac:dyDescent="0.25">
      <c r="L547" s="12"/>
      <c r="M547" s="12"/>
    </row>
    <row r="548" spans="12:13" ht="15.75" customHeight="1" x14ac:dyDescent="0.25">
      <c r="L548" s="12"/>
      <c r="M548" s="12"/>
    </row>
    <row r="549" spans="12:13" ht="15.75" customHeight="1" x14ac:dyDescent="0.25">
      <c r="L549" s="12"/>
      <c r="M549" s="12"/>
    </row>
    <row r="550" spans="12:13" ht="15.75" customHeight="1" x14ac:dyDescent="0.25">
      <c r="L550" s="12"/>
      <c r="M550" s="12"/>
    </row>
    <row r="551" spans="12:13" ht="15.75" customHeight="1" x14ac:dyDescent="0.25">
      <c r="L551" s="12"/>
      <c r="M551" s="12"/>
    </row>
    <row r="552" spans="12:13" ht="15.75" customHeight="1" x14ac:dyDescent="0.25">
      <c r="L552" s="12"/>
      <c r="M552" s="12"/>
    </row>
    <row r="553" spans="12:13" ht="15.75" customHeight="1" x14ac:dyDescent="0.25">
      <c r="L553" s="12"/>
      <c r="M553" s="12"/>
    </row>
    <row r="554" spans="12:13" ht="15.75" customHeight="1" x14ac:dyDescent="0.25">
      <c r="L554" s="12"/>
      <c r="M554" s="12"/>
    </row>
    <row r="555" spans="12:13" ht="15.75" customHeight="1" x14ac:dyDescent="0.25">
      <c r="L555" s="12"/>
      <c r="M555" s="12"/>
    </row>
    <row r="556" spans="12:13" ht="15.75" customHeight="1" x14ac:dyDescent="0.25">
      <c r="L556" s="12"/>
      <c r="M556" s="12"/>
    </row>
    <row r="557" spans="12:13" ht="15.75" customHeight="1" x14ac:dyDescent="0.25">
      <c r="L557" s="12"/>
      <c r="M557" s="12"/>
    </row>
    <row r="558" spans="12:13" ht="15.75" customHeight="1" x14ac:dyDescent="0.25">
      <c r="L558" s="12"/>
      <c r="M558" s="12"/>
    </row>
    <row r="559" spans="12:13" ht="15.75" customHeight="1" x14ac:dyDescent="0.25">
      <c r="L559" s="12"/>
      <c r="M559" s="12"/>
    </row>
    <row r="560" spans="12:13" ht="15.75" customHeight="1" x14ac:dyDescent="0.25">
      <c r="L560" s="12"/>
      <c r="M560" s="12"/>
    </row>
    <row r="561" spans="12:13" ht="15.75" customHeight="1" x14ac:dyDescent="0.25">
      <c r="L561" s="12"/>
      <c r="M561" s="12"/>
    </row>
    <row r="562" spans="12:13" ht="15.75" customHeight="1" x14ac:dyDescent="0.25">
      <c r="L562" s="12"/>
      <c r="M562" s="12"/>
    </row>
    <row r="563" spans="12:13" ht="15.75" customHeight="1" x14ac:dyDescent="0.25">
      <c r="L563" s="12"/>
      <c r="M563" s="12"/>
    </row>
    <row r="564" spans="12:13" ht="15.75" customHeight="1" x14ac:dyDescent="0.25">
      <c r="L564" s="12"/>
      <c r="M564" s="12"/>
    </row>
    <row r="565" spans="12:13" ht="15.75" customHeight="1" x14ac:dyDescent="0.25">
      <c r="L565" s="12"/>
      <c r="M565" s="12"/>
    </row>
    <row r="566" spans="12:13" ht="15.75" customHeight="1" x14ac:dyDescent="0.25">
      <c r="L566" s="12"/>
      <c r="M566" s="12"/>
    </row>
    <row r="567" spans="12:13" ht="15.75" customHeight="1" x14ac:dyDescent="0.25">
      <c r="L567" s="12"/>
      <c r="M567" s="12"/>
    </row>
    <row r="568" spans="12:13" ht="15.75" customHeight="1" x14ac:dyDescent="0.25">
      <c r="L568" s="12"/>
      <c r="M568" s="12"/>
    </row>
    <row r="569" spans="12:13" ht="15.75" customHeight="1" x14ac:dyDescent="0.25">
      <c r="L569" s="12"/>
      <c r="M569" s="12"/>
    </row>
    <row r="570" spans="12:13" ht="15.75" customHeight="1" x14ac:dyDescent="0.25">
      <c r="L570" s="12"/>
      <c r="M570" s="12"/>
    </row>
    <row r="571" spans="12:13" ht="15.75" customHeight="1" x14ac:dyDescent="0.25">
      <c r="L571" s="12"/>
      <c r="M571" s="12"/>
    </row>
    <row r="572" spans="12:13" ht="15.75" customHeight="1" x14ac:dyDescent="0.25">
      <c r="L572" s="12"/>
      <c r="M572" s="12"/>
    </row>
    <row r="573" spans="12:13" ht="15.75" customHeight="1" x14ac:dyDescent="0.25">
      <c r="L573" s="12"/>
      <c r="M573" s="12"/>
    </row>
    <row r="574" spans="12:13" ht="15.75" customHeight="1" x14ac:dyDescent="0.25">
      <c r="L574" s="12"/>
      <c r="M574" s="12"/>
    </row>
    <row r="575" spans="12:13" ht="15.75" customHeight="1" x14ac:dyDescent="0.25">
      <c r="L575" s="12"/>
      <c r="M575" s="12"/>
    </row>
    <row r="576" spans="12:13" ht="15.75" customHeight="1" x14ac:dyDescent="0.25">
      <c r="L576" s="12"/>
      <c r="M576" s="12"/>
    </row>
    <row r="577" spans="12:13" ht="15.75" customHeight="1" x14ac:dyDescent="0.25">
      <c r="L577" s="12"/>
      <c r="M577" s="12"/>
    </row>
    <row r="578" spans="12:13" ht="15.75" customHeight="1" x14ac:dyDescent="0.25">
      <c r="L578" s="12"/>
      <c r="M578" s="12"/>
    </row>
    <row r="579" spans="12:13" ht="15.75" customHeight="1" x14ac:dyDescent="0.25">
      <c r="L579" s="12"/>
      <c r="M579" s="12"/>
    </row>
    <row r="580" spans="12:13" ht="15.75" customHeight="1" x14ac:dyDescent="0.25">
      <c r="L580" s="12"/>
      <c r="M580" s="12"/>
    </row>
    <row r="581" spans="12:13" ht="15.75" customHeight="1" x14ac:dyDescent="0.25">
      <c r="L581" s="12"/>
      <c r="M581" s="12"/>
    </row>
    <row r="582" spans="12:13" ht="15.75" customHeight="1" x14ac:dyDescent="0.25">
      <c r="L582" s="12"/>
      <c r="M582" s="12"/>
    </row>
    <row r="583" spans="12:13" ht="15.75" customHeight="1" x14ac:dyDescent="0.25">
      <c r="L583" s="12"/>
      <c r="M583" s="12"/>
    </row>
    <row r="584" spans="12:13" ht="15.75" customHeight="1" x14ac:dyDescent="0.25">
      <c r="L584" s="12"/>
      <c r="M584" s="12"/>
    </row>
    <row r="585" spans="12:13" ht="15.75" customHeight="1" x14ac:dyDescent="0.25">
      <c r="L585" s="12"/>
      <c r="M585" s="12"/>
    </row>
    <row r="586" spans="12:13" ht="15.75" customHeight="1" x14ac:dyDescent="0.25">
      <c r="L586" s="12"/>
      <c r="M586" s="12"/>
    </row>
    <row r="587" spans="12:13" ht="15.75" customHeight="1" x14ac:dyDescent="0.25">
      <c r="L587" s="12"/>
      <c r="M587" s="12"/>
    </row>
    <row r="588" spans="12:13" ht="15.75" customHeight="1" x14ac:dyDescent="0.25">
      <c r="L588" s="12"/>
      <c r="M588" s="12"/>
    </row>
    <row r="589" spans="12:13" ht="15.75" customHeight="1" x14ac:dyDescent="0.25">
      <c r="L589" s="12"/>
      <c r="M589" s="12"/>
    </row>
    <row r="590" spans="12:13" ht="15.75" customHeight="1" x14ac:dyDescent="0.25">
      <c r="L590" s="12"/>
      <c r="M590" s="12"/>
    </row>
    <row r="591" spans="12:13" ht="15.75" customHeight="1" x14ac:dyDescent="0.25">
      <c r="L591" s="12"/>
      <c r="M591" s="12"/>
    </row>
    <row r="592" spans="12:13" ht="15.75" customHeight="1" x14ac:dyDescent="0.25">
      <c r="L592" s="12"/>
      <c r="M592" s="12"/>
    </row>
    <row r="593" spans="12:13" ht="15.75" customHeight="1" x14ac:dyDescent="0.25">
      <c r="L593" s="12"/>
      <c r="M593" s="12"/>
    </row>
    <row r="594" spans="12:13" ht="15.75" customHeight="1" x14ac:dyDescent="0.25">
      <c r="L594" s="12"/>
      <c r="M594" s="12"/>
    </row>
    <row r="595" spans="12:13" ht="15.75" customHeight="1" x14ac:dyDescent="0.25">
      <c r="L595" s="12"/>
      <c r="M595" s="12"/>
    </row>
    <row r="596" spans="12:13" ht="15.75" customHeight="1" x14ac:dyDescent="0.25">
      <c r="L596" s="12"/>
      <c r="M596" s="12"/>
    </row>
    <row r="597" spans="12:13" ht="15.75" customHeight="1" x14ac:dyDescent="0.25">
      <c r="L597" s="12"/>
      <c r="M597" s="12"/>
    </row>
    <row r="598" spans="12:13" ht="15.75" customHeight="1" x14ac:dyDescent="0.25">
      <c r="L598" s="12"/>
      <c r="M598" s="12"/>
    </row>
    <row r="599" spans="12:13" ht="15.75" customHeight="1" x14ac:dyDescent="0.25">
      <c r="L599" s="12"/>
      <c r="M599" s="12"/>
    </row>
    <row r="600" spans="12:13" ht="15.75" customHeight="1" x14ac:dyDescent="0.25">
      <c r="L600" s="12"/>
      <c r="M600" s="12"/>
    </row>
    <row r="601" spans="12:13" ht="15.75" customHeight="1" x14ac:dyDescent="0.25">
      <c r="L601" s="12"/>
      <c r="M601" s="12"/>
    </row>
    <row r="602" spans="12:13" ht="15.75" customHeight="1" x14ac:dyDescent="0.25">
      <c r="L602" s="12"/>
      <c r="M602" s="12"/>
    </row>
    <row r="603" spans="12:13" ht="15.75" customHeight="1" x14ac:dyDescent="0.25">
      <c r="L603" s="12"/>
      <c r="M603" s="12"/>
    </row>
    <row r="604" spans="12:13" ht="15.75" customHeight="1" x14ac:dyDescent="0.25">
      <c r="L604" s="12"/>
      <c r="M604" s="12"/>
    </row>
    <row r="605" spans="12:13" ht="15.75" customHeight="1" x14ac:dyDescent="0.25">
      <c r="L605" s="12"/>
      <c r="M605" s="12"/>
    </row>
    <row r="606" spans="12:13" ht="15.75" customHeight="1" x14ac:dyDescent="0.25">
      <c r="L606" s="12"/>
      <c r="M606" s="12"/>
    </row>
    <row r="607" spans="12:13" ht="15.75" customHeight="1" x14ac:dyDescent="0.25">
      <c r="L607" s="12"/>
      <c r="M607" s="12"/>
    </row>
    <row r="608" spans="12:13" ht="15.75" customHeight="1" x14ac:dyDescent="0.25">
      <c r="L608" s="12"/>
      <c r="M608" s="12"/>
    </row>
    <row r="609" spans="12:13" ht="15.75" customHeight="1" x14ac:dyDescent="0.25">
      <c r="L609" s="12"/>
      <c r="M609" s="12"/>
    </row>
    <row r="610" spans="12:13" ht="15.75" customHeight="1" x14ac:dyDescent="0.25">
      <c r="L610" s="12"/>
      <c r="M610" s="12"/>
    </row>
    <row r="611" spans="12:13" ht="15.75" customHeight="1" x14ac:dyDescent="0.25">
      <c r="L611" s="12"/>
      <c r="M611" s="12"/>
    </row>
    <row r="612" spans="12:13" ht="15.75" customHeight="1" x14ac:dyDescent="0.25">
      <c r="L612" s="12"/>
      <c r="M612" s="12"/>
    </row>
    <row r="613" spans="12:13" ht="15.75" customHeight="1" x14ac:dyDescent="0.25">
      <c r="L613" s="12"/>
      <c r="M613" s="12"/>
    </row>
    <row r="614" spans="12:13" ht="15.75" customHeight="1" x14ac:dyDescent="0.25">
      <c r="L614" s="12"/>
      <c r="M614" s="12"/>
    </row>
    <row r="615" spans="12:13" ht="15.75" customHeight="1" x14ac:dyDescent="0.25">
      <c r="L615" s="12"/>
      <c r="M615" s="12"/>
    </row>
    <row r="616" spans="12:13" ht="15.75" customHeight="1" x14ac:dyDescent="0.25">
      <c r="L616" s="12"/>
      <c r="M616" s="12"/>
    </row>
    <row r="617" spans="12:13" ht="15.75" customHeight="1" x14ac:dyDescent="0.25">
      <c r="L617" s="12"/>
      <c r="M617" s="12"/>
    </row>
    <row r="618" spans="12:13" ht="15.75" customHeight="1" x14ac:dyDescent="0.25">
      <c r="L618" s="12"/>
      <c r="M618" s="12"/>
    </row>
    <row r="619" spans="12:13" ht="15.75" customHeight="1" x14ac:dyDescent="0.25">
      <c r="L619" s="12"/>
      <c r="M619" s="12"/>
    </row>
    <row r="620" spans="12:13" ht="15.75" customHeight="1" x14ac:dyDescent="0.25">
      <c r="L620" s="12"/>
      <c r="M620" s="12"/>
    </row>
    <row r="621" spans="12:13" ht="15.75" customHeight="1" x14ac:dyDescent="0.25">
      <c r="L621" s="12"/>
      <c r="M621" s="12"/>
    </row>
    <row r="622" spans="12:13" ht="15.75" customHeight="1" x14ac:dyDescent="0.25">
      <c r="L622" s="12"/>
      <c r="M622" s="12"/>
    </row>
    <row r="623" spans="12:13" ht="15.75" customHeight="1" x14ac:dyDescent="0.25">
      <c r="L623" s="12"/>
      <c r="M623" s="12"/>
    </row>
    <row r="624" spans="12:13" ht="15.75" customHeight="1" x14ac:dyDescent="0.25">
      <c r="L624" s="12"/>
      <c r="M624" s="12"/>
    </row>
    <row r="625" spans="12:13" ht="15.75" customHeight="1" x14ac:dyDescent="0.25">
      <c r="L625" s="12"/>
      <c r="M625" s="12"/>
    </row>
    <row r="626" spans="12:13" ht="15.75" customHeight="1" x14ac:dyDescent="0.25">
      <c r="L626" s="12"/>
      <c r="M626" s="12"/>
    </row>
    <row r="627" spans="12:13" ht="15.75" customHeight="1" x14ac:dyDescent="0.25">
      <c r="L627" s="12"/>
      <c r="M627" s="12"/>
    </row>
    <row r="628" spans="12:13" ht="15.75" customHeight="1" x14ac:dyDescent="0.25">
      <c r="L628" s="12"/>
      <c r="M628" s="12"/>
    </row>
    <row r="629" spans="12:13" ht="15.75" customHeight="1" x14ac:dyDescent="0.25">
      <c r="L629" s="12"/>
      <c r="M629" s="12"/>
    </row>
    <row r="630" spans="12:13" ht="15.75" customHeight="1" x14ac:dyDescent="0.25">
      <c r="L630" s="12"/>
      <c r="M630" s="12"/>
    </row>
    <row r="631" spans="12:13" ht="15.75" customHeight="1" x14ac:dyDescent="0.25">
      <c r="L631" s="12"/>
      <c r="M631" s="12"/>
    </row>
    <row r="632" spans="12:13" ht="15.75" customHeight="1" x14ac:dyDescent="0.25">
      <c r="L632" s="12"/>
      <c r="M632" s="12"/>
    </row>
    <row r="633" spans="12:13" ht="15.75" customHeight="1" x14ac:dyDescent="0.25">
      <c r="L633" s="12"/>
      <c r="M633" s="12"/>
    </row>
    <row r="634" spans="12:13" ht="15.75" customHeight="1" x14ac:dyDescent="0.25">
      <c r="L634" s="12"/>
      <c r="M634" s="12"/>
    </row>
    <row r="635" spans="12:13" ht="15.75" customHeight="1" x14ac:dyDescent="0.25">
      <c r="L635" s="12"/>
      <c r="M635" s="12"/>
    </row>
    <row r="636" spans="12:13" ht="15.75" customHeight="1" x14ac:dyDescent="0.25">
      <c r="L636" s="12"/>
      <c r="M636" s="12"/>
    </row>
    <row r="637" spans="12:13" ht="15.75" customHeight="1" x14ac:dyDescent="0.25">
      <c r="L637" s="12"/>
      <c r="M637" s="12"/>
    </row>
    <row r="638" spans="12:13" ht="15.75" customHeight="1" x14ac:dyDescent="0.25">
      <c r="L638" s="12"/>
      <c r="M638" s="12"/>
    </row>
    <row r="639" spans="12:13" ht="15.75" customHeight="1" x14ac:dyDescent="0.25">
      <c r="L639" s="12"/>
      <c r="M639" s="12"/>
    </row>
    <row r="640" spans="12:13" ht="15.75" customHeight="1" x14ac:dyDescent="0.25">
      <c r="L640" s="12"/>
      <c r="M640" s="12"/>
    </row>
    <row r="641" spans="12:13" ht="15.75" customHeight="1" x14ac:dyDescent="0.25">
      <c r="L641" s="12"/>
      <c r="M641" s="12"/>
    </row>
    <row r="642" spans="12:13" ht="15.75" customHeight="1" x14ac:dyDescent="0.25">
      <c r="L642" s="12"/>
      <c r="M642" s="12"/>
    </row>
    <row r="643" spans="12:13" ht="15.75" customHeight="1" x14ac:dyDescent="0.25">
      <c r="L643" s="12"/>
      <c r="M643" s="12"/>
    </row>
    <row r="644" spans="12:13" ht="15.75" customHeight="1" x14ac:dyDescent="0.25">
      <c r="L644" s="12"/>
      <c r="M644" s="12"/>
    </row>
    <row r="645" spans="12:13" ht="15.75" customHeight="1" x14ac:dyDescent="0.25">
      <c r="L645" s="12"/>
      <c r="M645" s="12"/>
    </row>
    <row r="646" spans="12:13" ht="15.75" customHeight="1" x14ac:dyDescent="0.25">
      <c r="L646" s="12"/>
      <c r="M646" s="12"/>
    </row>
    <row r="647" spans="12:13" ht="15.75" customHeight="1" x14ac:dyDescent="0.25">
      <c r="L647" s="12"/>
      <c r="M647" s="12"/>
    </row>
    <row r="648" spans="12:13" ht="15.75" customHeight="1" x14ac:dyDescent="0.25">
      <c r="L648" s="12"/>
      <c r="M648" s="12"/>
    </row>
    <row r="649" spans="12:13" ht="15.75" customHeight="1" x14ac:dyDescent="0.25">
      <c r="L649" s="12"/>
      <c r="M649" s="12"/>
    </row>
    <row r="650" spans="12:13" ht="15.75" customHeight="1" x14ac:dyDescent="0.25">
      <c r="L650" s="12"/>
      <c r="M650" s="12"/>
    </row>
    <row r="651" spans="12:13" ht="15.75" customHeight="1" x14ac:dyDescent="0.25">
      <c r="L651" s="12"/>
      <c r="M651" s="12"/>
    </row>
    <row r="652" spans="12:13" ht="15.75" customHeight="1" x14ac:dyDescent="0.25">
      <c r="L652" s="12"/>
      <c r="M652" s="12"/>
    </row>
    <row r="653" spans="12:13" ht="15.75" customHeight="1" x14ac:dyDescent="0.25">
      <c r="L653" s="12"/>
      <c r="M653" s="12"/>
    </row>
    <row r="654" spans="12:13" ht="15.75" customHeight="1" x14ac:dyDescent="0.25">
      <c r="L654" s="12"/>
      <c r="M654" s="12"/>
    </row>
    <row r="655" spans="12:13" ht="15.75" customHeight="1" x14ac:dyDescent="0.25">
      <c r="L655" s="12"/>
      <c r="M655" s="12"/>
    </row>
    <row r="656" spans="12:13" ht="15.75" customHeight="1" x14ac:dyDescent="0.25">
      <c r="L656" s="12"/>
      <c r="M656" s="12"/>
    </row>
    <row r="657" spans="12:13" ht="15.75" customHeight="1" x14ac:dyDescent="0.25">
      <c r="L657" s="12"/>
      <c r="M657" s="12"/>
    </row>
    <row r="658" spans="12:13" ht="15.75" customHeight="1" x14ac:dyDescent="0.25">
      <c r="L658" s="12"/>
      <c r="M658" s="12"/>
    </row>
    <row r="659" spans="12:13" ht="15.75" customHeight="1" x14ac:dyDescent="0.25">
      <c r="L659" s="12"/>
      <c r="M659" s="12"/>
    </row>
    <row r="660" spans="12:13" ht="15.75" customHeight="1" x14ac:dyDescent="0.25">
      <c r="L660" s="12"/>
      <c r="M660" s="12"/>
    </row>
    <row r="661" spans="12:13" ht="15.75" customHeight="1" x14ac:dyDescent="0.25">
      <c r="L661" s="12"/>
      <c r="M661" s="12"/>
    </row>
    <row r="662" spans="12:13" ht="15.75" customHeight="1" x14ac:dyDescent="0.25">
      <c r="L662" s="12"/>
      <c r="M662" s="12"/>
    </row>
    <row r="663" spans="12:13" ht="15.75" customHeight="1" x14ac:dyDescent="0.25">
      <c r="L663" s="12"/>
      <c r="M663" s="12"/>
    </row>
    <row r="664" spans="12:13" ht="15.75" customHeight="1" x14ac:dyDescent="0.25">
      <c r="L664" s="12"/>
      <c r="M664" s="12"/>
    </row>
    <row r="665" spans="12:13" ht="15.75" customHeight="1" x14ac:dyDescent="0.25">
      <c r="L665" s="12"/>
      <c r="M665" s="12"/>
    </row>
    <row r="666" spans="12:13" ht="15.75" customHeight="1" x14ac:dyDescent="0.25">
      <c r="L666" s="12"/>
      <c r="M666" s="12"/>
    </row>
    <row r="667" spans="12:13" ht="15.75" customHeight="1" x14ac:dyDescent="0.25">
      <c r="L667" s="12"/>
      <c r="M667" s="12"/>
    </row>
    <row r="668" spans="12:13" ht="15.75" customHeight="1" x14ac:dyDescent="0.25">
      <c r="L668" s="12"/>
      <c r="M668" s="12"/>
    </row>
    <row r="669" spans="12:13" ht="15.75" customHeight="1" x14ac:dyDescent="0.25">
      <c r="L669" s="12"/>
      <c r="M669" s="12"/>
    </row>
    <row r="670" spans="12:13" ht="15.75" customHeight="1" x14ac:dyDescent="0.25">
      <c r="L670" s="12"/>
      <c r="M670" s="12"/>
    </row>
    <row r="671" spans="12:13" ht="15.75" customHeight="1" x14ac:dyDescent="0.25">
      <c r="L671" s="12"/>
      <c r="M671" s="12"/>
    </row>
    <row r="672" spans="12:13" ht="15.75" customHeight="1" x14ac:dyDescent="0.25">
      <c r="L672" s="12"/>
      <c r="M672" s="12"/>
    </row>
    <row r="673" spans="12:13" ht="15.75" customHeight="1" x14ac:dyDescent="0.25">
      <c r="L673" s="12"/>
      <c r="M673" s="12"/>
    </row>
    <row r="674" spans="12:13" ht="15.75" customHeight="1" x14ac:dyDescent="0.25">
      <c r="L674" s="12"/>
      <c r="M674" s="12"/>
    </row>
    <row r="675" spans="12:13" ht="15.75" customHeight="1" x14ac:dyDescent="0.25">
      <c r="L675" s="12"/>
      <c r="M675" s="12"/>
    </row>
    <row r="676" spans="12:13" ht="15.75" customHeight="1" x14ac:dyDescent="0.25">
      <c r="L676" s="12"/>
      <c r="M676" s="12"/>
    </row>
    <row r="677" spans="12:13" ht="15.75" customHeight="1" x14ac:dyDescent="0.25">
      <c r="L677" s="12"/>
      <c r="M677" s="12"/>
    </row>
    <row r="678" spans="12:13" ht="15.75" customHeight="1" x14ac:dyDescent="0.25">
      <c r="L678" s="12"/>
      <c r="M678" s="12"/>
    </row>
    <row r="679" spans="12:13" ht="15.75" customHeight="1" x14ac:dyDescent="0.25">
      <c r="L679" s="12"/>
      <c r="M679" s="12"/>
    </row>
    <row r="680" spans="12:13" ht="15.75" customHeight="1" x14ac:dyDescent="0.25">
      <c r="L680" s="12"/>
      <c r="M680" s="12"/>
    </row>
    <row r="681" spans="12:13" ht="15.75" customHeight="1" x14ac:dyDescent="0.25">
      <c r="L681" s="12"/>
      <c r="M681" s="12"/>
    </row>
    <row r="682" spans="12:13" ht="15.75" customHeight="1" x14ac:dyDescent="0.25">
      <c r="L682" s="12"/>
      <c r="M682" s="12"/>
    </row>
    <row r="683" spans="12:13" ht="15.75" customHeight="1" x14ac:dyDescent="0.25">
      <c r="L683" s="12"/>
      <c r="M683" s="12"/>
    </row>
    <row r="684" spans="12:13" ht="15.75" customHeight="1" x14ac:dyDescent="0.25">
      <c r="L684" s="12"/>
      <c r="M684" s="12"/>
    </row>
    <row r="685" spans="12:13" ht="15.75" customHeight="1" x14ac:dyDescent="0.25">
      <c r="L685" s="12"/>
      <c r="M685" s="12"/>
    </row>
    <row r="686" spans="12:13" ht="15.75" customHeight="1" x14ac:dyDescent="0.25">
      <c r="L686" s="12"/>
      <c r="M686" s="12"/>
    </row>
    <row r="687" spans="12:13" ht="15.75" customHeight="1" x14ac:dyDescent="0.25">
      <c r="L687" s="12"/>
      <c r="M687" s="12"/>
    </row>
    <row r="688" spans="12:13" ht="15.75" customHeight="1" x14ac:dyDescent="0.25">
      <c r="L688" s="12"/>
      <c r="M688" s="12"/>
    </row>
    <row r="689" spans="12:13" ht="15.75" customHeight="1" x14ac:dyDescent="0.25">
      <c r="L689" s="12"/>
      <c r="M689" s="12"/>
    </row>
    <row r="690" spans="12:13" ht="15.75" customHeight="1" x14ac:dyDescent="0.25">
      <c r="L690" s="12"/>
      <c r="M690" s="12"/>
    </row>
    <row r="691" spans="12:13" ht="15.75" customHeight="1" x14ac:dyDescent="0.25">
      <c r="L691" s="12"/>
      <c r="M691" s="12"/>
    </row>
    <row r="692" spans="12:13" ht="15.75" customHeight="1" x14ac:dyDescent="0.25">
      <c r="L692" s="12"/>
      <c r="M692" s="12"/>
    </row>
    <row r="693" spans="12:13" ht="15.75" customHeight="1" x14ac:dyDescent="0.25">
      <c r="L693" s="12"/>
      <c r="M693" s="12"/>
    </row>
    <row r="694" spans="12:13" ht="15.75" customHeight="1" x14ac:dyDescent="0.25">
      <c r="L694" s="12"/>
      <c r="M694" s="12"/>
    </row>
    <row r="695" spans="12:13" ht="15.75" customHeight="1" x14ac:dyDescent="0.25">
      <c r="L695" s="12"/>
      <c r="M695" s="12"/>
    </row>
    <row r="696" spans="12:13" ht="15.75" customHeight="1" x14ac:dyDescent="0.25">
      <c r="L696" s="12"/>
      <c r="M696" s="12"/>
    </row>
    <row r="697" spans="12:13" ht="15.75" customHeight="1" x14ac:dyDescent="0.25">
      <c r="L697" s="12"/>
      <c r="M697" s="12"/>
    </row>
    <row r="698" spans="12:13" ht="15.75" customHeight="1" x14ac:dyDescent="0.25">
      <c r="L698" s="12"/>
      <c r="M698" s="12"/>
    </row>
    <row r="699" spans="12:13" ht="15.75" customHeight="1" x14ac:dyDescent="0.25">
      <c r="L699" s="12"/>
      <c r="M699" s="12"/>
    </row>
    <row r="700" spans="12:13" ht="15.75" customHeight="1" x14ac:dyDescent="0.25">
      <c r="L700" s="12"/>
      <c r="M700" s="12"/>
    </row>
    <row r="701" spans="12:13" ht="15.75" customHeight="1" x14ac:dyDescent="0.25">
      <c r="L701" s="12"/>
      <c r="M701" s="12"/>
    </row>
    <row r="702" spans="12:13" ht="15.75" customHeight="1" x14ac:dyDescent="0.25">
      <c r="L702" s="12"/>
      <c r="M702" s="12"/>
    </row>
    <row r="703" spans="12:13" ht="15.75" customHeight="1" x14ac:dyDescent="0.25">
      <c r="L703" s="12"/>
      <c r="M703" s="12"/>
    </row>
    <row r="704" spans="12:13" ht="15.75" customHeight="1" x14ac:dyDescent="0.25">
      <c r="L704" s="12"/>
      <c r="M704" s="12"/>
    </row>
    <row r="705" spans="12:13" ht="15.75" customHeight="1" x14ac:dyDescent="0.25">
      <c r="L705" s="12"/>
      <c r="M705" s="12"/>
    </row>
    <row r="706" spans="12:13" ht="15.75" customHeight="1" x14ac:dyDescent="0.25">
      <c r="L706" s="12"/>
      <c r="M706" s="12"/>
    </row>
    <row r="707" spans="12:13" ht="15.75" customHeight="1" x14ac:dyDescent="0.25">
      <c r="L707" s="12"/>
      <c r="M707" s="12"/>
    </row>
    <row r="708" spans="12:13" ht="15.75" customHeight="1" x14ac:dyDescent="0.25">
      <c r="L708" s="12"/>
      <c r="M708" s="12"/>
    </row>
    <row r="709" spans="12:13" ht="15.75" customHeight="1" x14ac:dyDescent="0.25">
      <c r="L709" s="12"/>
      <c r="M709" s="12"/>
    </row>
    <row r="710" spans="12:13" ht="15.75" customHeight="1" x14ac:dyDescent="0.25">
      <c r="L710" s="12"/>
      <c r="M710" s="12"/>
    </row>
    <row r="711" spans="12:13" ht="15.75" customHeight="1" x14ac:dyDescent="0.25">
      <c r="L711" s="12"/>
      <c r="M711" s="12"/>
    </row>
    <row r="712" spans="12:13" ht="15.75" customHeight="1" x14ac:dyDescent="0.25">
      <c r="L712" s="12"/>
      <c r="M712" s="12"/>
    </row>
    <row r="713" spans="12:13" ht="15.75" customHeight="1" x14ac:dyDescent="0.25">
      <c r="L713" s="12"/>
      <c r="M713" s="12"/>
    </row>
    <row r="714" spans="12:13" ht="15.75" customHeight="1" x14ac:dyDescent="0.25">
      <c r="L714" s="12"/>
      <c r="M714" s="12"/>
    </row>
    <row r="715" spans="12:13" ht="15.75" customHeight="1" x14ac:dyDescent="0.25">
      <c r="L715" s="12"/>
      <c r="M715" s="12"/>
    </row>
    <row r="716" spans="12:13" ht="15.75" customHeight="1" x14ac:dyDescent="0.25">
      <c r="L716" s="12"/>
      <c r="M716" s="12"/>
    </row>
    <row r="717" spans="12:13" ht="15.75" customHeight="1" x14ac:dyDescent="0.25">
      <c r="L717" s="12"/>
      <c r="M717" s="12"/>
    </row>
    <row r="718" spans="12:13" ht="15.75" customHeight="1" x14ac:dyDescent="0.25">
      <c r="L718" s="12"/>
      <c r="M718" s="12"/>
    </row>
    <row r="719" spans="12:13" ht="15.75" customHeight="1" x14ac:dyDescent="0.25">
      <c r="L719" s="12"/>
      <c r="M719" s="12"/>
    </row>
    <row r="720" spans="12:13" ht="15.75" customHeight="1" x14ac:dyDescent="0.25">
      <c r="L720" s="12"/>
      <c r="M720" s="12"/>
    </row>
    <row r="721" spans="12:13" ht="15.75" customHeight="1" x14ac:dyDescent="0.25">
      <c r="L721" s="12"/>
      <c r="M721" s="12"/>
    </row>
    <row r="722" spans="12:13" ht="15.75" customHeight="1" x14ac:dyDescent="0.25">
      <c r="L722" s="12"/>
      <c r="M722" s="12"/>
    </row>
    <row r="723" spans="12:13" ht="15.75" customHeight="1" x14ac:dyDescent="0.25">
      <c r="L723" s="12"/>
      <c r="M723" s="12"/>
    </row>
    <row r="724" spans="12:13" ht="15.75" customHeight="1" x14ac:dyDescent="0.25">
      <c r="L724" s="12"/>
      <c r="M724" s="12"/>
    </row>
    <row r="725" spans="12:13" ht="15.75" customHeight="1" x14ac:dyDescent="0.25">
      <c r="L725" s="12"/>
      <c r="M725" s="12"/>
    </row>
    <row r="726" spans="12:13" ht="15.75" customHeight="1" x14ac:dyDescent="0.25">
      <c r="L726" s="12"/>
      <c r="M726" s="12"/>
    </row>
    <row r="727" spans="12:13" ht="15.75" customHeight="1" x14ac:dyDescent="0.25">
      <c r="L727" s="12"/>
      <c r="M727" s="12"/>
    </row>
    <row r="728" spans="12:13" ht="15.75" customHeight="1" x14ac:dyDescent="0.25">
      <c r="L728" s="12"/>
      <c r="M728" s="12"/>
    </row>
    <row r="729" spans="12:13" ht="15.75" customHeight="1" x14ac:dyDescent="0.25">
      <c r="L729" s="12"/>
      <c r="M729" s="12"/>
    </row>
    <row r="730" spans="12:13" ht="15.75" customHeight="1" x14ac:dyDescent="0.25">
      <c r="L730" s="12"/>
      <c r="M730" s="12"/>
    </row>
    <row r="731" spans="12:13" ht="15.75" customHeight="1" x14ac:dyDescent="0.25">
      <c r="L731" s="12"/>
      <c r="M731" s="12"/>
    </row>
    <row r="732" spans="12:13" ht="15.75" customHeight="1" x14ac:dyDescent="0.25">
      <c r="L732" s="12"/>
      <c r="M732" s="12"/>
    </row>
    <row r="733" spans="12:13" ht="15.75" customHeight="1" x14ac:dyDescent="0.25">
      <c r="L733" s="12"/>
      <c r="M733" s="12"/>
    </row>
    <row r="734" spans="12:13" ht="15.75" customHeight="1" x14ac:dyDescent="0.25">
      <c r="L734" s="12"/>
      <c r="M734" s="12"/>
    </row>
    <row r="735" spans="12:13" ht="15.75" customHeight="1" x14ac:dyDescent="0.25">
      <c r="L735" s="12"/>
      <c r="M735" s="12"/>
    </row>
    <row r="736" spans="12:13" ht="15.75" customHeight="1" x14ac:dyDescent="0.25">
      <c r="L736" s="12"/>
      <c r="M736" s="12"/>
    </row>
    <row r="737" spans="12:13" ht="15.75" customHeight="1" x14ac:dyDescent="0.25">
      <c r="L737" s="12"/>
      <c r="M737" s="12"/>
    </row>
    <row r="738" spans="12:13" ht="15.75" customHeight="1" x14ac:dyDescent="0.25">
      <c r="L738" s="12"/>
      <c r="M738" s="12"/>
    </row>
    <row r="739" spans="12:13" ht="15.75" customHeight="1" x14ac:dyDescent="0.25">
      <c r="L739" s="12"/>
      <c r="M739" s="12"/>
    </row>
    <row r="740" spans="12:13" ht="15.75" customHeight="1" x14ac:dyDescent="0.25">
      <c r="L740" s="12"/>
      <c r="M740" s="12"/>
    </row>
    <row r="741" spans="12:13" ht="15.75" customHeight="1" x14ac:dyDescent="0.25">
      <c r="L741" s="12"/>
      <c r="M741" s="12"/>
    </row>
    <row r="742" spans="12:13" ht="15.75" customHeight="1" x14ac:dyDescent="0.25">
      <c r="L742" s="12"/>
      <c r="M742" s="12"/>
    </row>
    <row r="743" spans="12:13" ht="15.75" customHeight="1" x14ac:dyDescent="0.25">
      <c r="L743" s="12"/>
      <c r="M743" s="12"/>
    </row>
    <row r="744" spans="12:13" ht="15.75" customHeight="1" x14ac:dyDescent="0.25">
      <c r="L744" s="12"/>
      <c r="M744" s="12"/>
    </row>
    <row r="745" spans="12:13" ht="15.75" customHeight="1" x14ac:dyDescent="0.25">
      <c r="L745" s="12"/>
      <c r="M745" s="12"/>
    </row>
    <row r="746" spans="12:13" ht="15.75" customHeight="1" x14ac:dyDescent="0.25">
      <c r="L746" s="12"/>
      <c r="M746" s="12"/>
    </row>
    <row r="747" spans="12:13" ht="15.75" customHeight="1" x14ac:dyDescent="0.25">
      <c r="L747" s="12"/>
      <c r="M747" s="12"/>
    </row>
    <row r="748" spans="12:13" ht="15.75" customHeight="1" x14ac:dyDescent="0.25">
      <c r="L748" s="12"/>
      <c r="M748" s="12"/>
    </row>
    <row r="749" spans="12:13" ht="15.75" customHeight="1" x14ac:dyDescent="0.25">
      <c r="L749" s="12"/>
      <c r="M749" s="12"/>
    </row>
    <row r="750" spans="12:13" ht="15.75" customHeight="1" x14ac:dyDescent="0.25">
      <c r="L750" s="12"/>
      <c r="M750" s="12"/>
    </row>
    <row r="751" spans="12:13" ht="15.75" customHeight="1" x14ac:dyDescent="0.25">
      <c r="L751" s="12"/>
      <c r="M751" s="12"/>
    </row>
    <row r="752" spans="12:13" ht="15.75" customHeight="1" x14ac:dyDescent="0.25">
      <c r="L752" s="12"/>
      <c r="M752" s="12"/>
    </row>
    <row r="753" spans="12:13" ht="15.75" customHeight="1" x14ac:dyDescent="0.25">
      <c r="L753" s="12"/>
      <c r="M753" s="12"/>
    </row>
    <row r="754" spans="12:13" ht="15.75" customHeight="1" x14ac:dyDescent="0.25">
      <c r="L754" s="12"/>
      <c r="M754" s="12"/>
    </row>
    <row r="755" spans="12:13" ht="15.75" customHeight="1" x14ac:dyDescent="0.25">
      <c r="L755" s="12"/>
      <c r="M755" s="12"/>
    </row>
    <row r="756" spans="12:13" ht="15.75" customHeight="1" x14ac:dyDescent="0.25">
      <c r="L756" s="12"/>
      <c r="M756" s="12"/>
    </row>
    <row r="757" spans="12:13" ht="15.75" customHeight="1" x14ac:dyDescent="0.25">
      <c r="L757" s="12"/>
      <c r="M757" s="12"/>
    </row>
    <row r="758" spans="12:13" ht="15.75" customHeight="1" x14ac:dyDescent="0.25">
      <c r="L758" s="12"/>
      <c r="M758" s="12"/>
    </row>
    <row r="759" spans="12:13" ht="15.75" customHeight="1" x14ac:dyDescent="0.25">
      <c r="L759" s="12"/>
      <c r="M759" s="12"/>
    </row>
    <row r="760" spans="12:13" ht="15.75" customHeight="1" x14ac:dyDescent="0.25">
      <c r="L760" s="12"/>
      <c r="M760" s="12"/>
    </row>
    <row r="761" spans="12:13" ht="15.75" customHeight="1" x14ac:dyDescent="0.25">
      <c r="L761" s="12"/>
      <c r="M761" s="12"/>
    </row>
    <row r="762" spans="12:13" ht="15.75" customHeight="1" x14ac:dyDescent="0.25">
      <c r="L762" s="12"/>
      <c r="M762" s="12"/>
    </row>
    <row r="763" spans="12:13" ht="15.75" customHeight="1" x14ac:dyDescent="0.25">
      <c r="L763" s="12"/>
      <c r="M763" s="12"/>
    </row>
    <row r="764" spans="12:13" ht="15.75" customHeight="1" x14ac:dyDescent="0.25">
      <c r="L764" s="12"/>
      <c r="M764" s="12"/>
    </row>
    <row r="765" spans="12:13" ht="15.75" customHeight="1" x14ac:dyDescent="0.25">
      <c r="L765" s="12"/>
      <c r="M765" s="12"/>
    </row>
    <row r="766" spans="12:13" ht="15.75" customHeight="1" x14ac:dyDescent="0.25">
      <c r="L766" s="12"/>
      <c r="M766" s="12"/>
    </row>
    <row r="767" spans="12:13" ht="15.75" customHeight="1" x14ac:dyDescent="0.25">
      <c r="L767" s="12"/>
      <c r="M767" s="12"/>
    </row>
    <row r="768" spans="12:13" ht="15.75" customHeight="1" x14ac:dyDescent="0.25">
      <c r="L768" s="12"/>
      <c r="M768" s="12"/>
    </row>
    <row r="769" spans="12:13" ht="15.75" customHeight="1" x14ac:dyDescent="0.25">
      <c r="L769" s="12"/>
      <c r="M769" s="12"/>
    </row>
    <row r="770" spans="12:13" ht="15.75" customHeight="1" x14ac:dyDescent="0.25">
      <c r="L770" s="12"/>
      <c r="M770" s="12"/>
    </row>
    <row r="771" spans="12:13" ht="15.75" customHeight="1" x14ac:dyDescent="0.25">
      <c r="L771" s="12"/>
      <c r="M771" s="12"/>
    </row>
    <row r="772" spans="12:13" ht="15.75" customHeight="1" x14ac:dyDescent="0.25">
      <c r="L772" s="12"/>
      <c r="M772" s="12"/>
    </row>
    <row r="773" spans="12:13" ht="15.75" customHeight="1" x14ac:dyDescent="0.25">
      <c r="L773" s="12"/>
      <c r="M773" s="12"/>
    </row>
    <row r="774" spans="12:13" ht="15.75" customHeight="1" x14ac:dyDescent="0.25">
      <c r="L774" s="12"/>
      <c r="M774" s="12"/>
    </row>
    <row r="775" spans="12:13" ht="15.75" customHeight="1" x14ac:dyDescent="0.25">
      <c r="L775" s="12"/>
      <c r="M775" s="12"/>
    </row>
    <row r="776" spans="12:13" ht="15.75" customHeight="1" x14ac:dyDescent="0.25">
      <c r="L776" s="12"/>
      <c r="M776" s="12"/>
    </row>
    <row r="777" spans="12:13" ht="15.75" customHeight="1" x14ac:dyDescent="0.25">
      <c r="L777" s="12"/>
      <c r="M777" s="12"/>
    </row>
    <row r="778" spans="12:13" ht="15.75" customHeight="1" x14ac:dyDescent="0.25">
      <c r="L778" s="12"/>
      <c r="M778" s="12"/>
    </row>
    <row r="779" spans="12:13" ht="15.75" customHeight="1" x14ac:dyDescent="0.25">
      <c r="L779" s="12"/>
      <c r="M779" s="12"/>
    </row>
    <row r="780" spans="12:13" ht="15.75" customHeight="1" x14ac:dyDescent="0.25">
      <c r="L780" s="12"/>
      <c r="M780" s="12"/>
    </row>
    <row r="781" spans="12:13" ht="15.75" customHeight="1" x14ac:dyDescent="0.25">
      <c r="L781" s="12"/>
      <c r="M781" s="12"/>
    </row>
    <row r="782" spans="12:13" ht="15.75" customHeight="1" x14ac:dyDescent="0.25">
      <c r="L782" s="12"/>
      <c r="M782" s="12"/>
    </row>
    <row r="783" spans="12:13" ht="15.75" customHeight="1" x14ac:dyDescent="0.25">
      <c r="L783" s="12"/>
      <c r="M783" s="12"/>
    </row>
    <row r="784" spans="12:13" ht="15.75" customHeight="1" x14ac:dyDescent="0.25">
      <c r="L784" s="12"/>
      <c r="M784" s="12"/>
    </row>
    <row r="785" spans="12:13" ht="15.75" customHeight="1" x14ac:dyDescent="0.25">
      <c r="L785" s="12"/>
      <c r="M785" s="12"/>
    </row>
    <row r="786" spans="12:13" ht="15.75" customHeight="1" x14ac:dyDescent="0.25">
      <c r="L786" s="12"/>
      <c r="M786" s="12"/>
    </row>
    <row r="787" spans="12:13" ht="15.75" customHeight="1" x14ac:dyDescent="0.25">
      <c r="L787" s="12"/>
      <c r="M787" s="12"/>
    </row>
    <row r="788" spans="12:13" ht="15.75" customHeight="1" x14ac:dyDescent="0.25">
      <c r="L788" s="12"/>
      <c r="M788" s="12"/>
    </row>
    <row r="789" spans="12:13" ht="15.75" customHeight="1" x14ac:dyDescent="0.25">
      <c r="L789" s="12"/>
      <c r="M789" s="12"/>
    </row>
    <row r="790" spans="12:13" ht="15.75" customHeight="1" x14ac:dyDescent="0.25">
      <c r="L790" s="12"/>
      <c r="M790" s="12"/>
    </row>
    <row r="791" spans="12:13" ht="15.75" customHeight="1" x14ac:dyDescent="0.25">
      <c r="L791" s="12"/>
      <c r="M791" s="12"/>
    </row>
    <row r="792" spans="12:13" ht="15.75" customHeight="1" x14ac:dyDescent="0.25">
      <c r="L792" s="12"/>
      <c r="M792" s="12"/>
    </row>
    <row r="793" spans="12:13" ht="15.75" customHeight="1" x14ac:dyDescent="0.25">
      <c r="L793" s="12"/>
      <c r="M793" s="12"/>
    </row>
    <row r="794" spans="12:13" ht="15.75" customHeight="1" x14ac:dyDescent="0.25">
      <c r="L794" s="12"/>
      <c r="M794" s="12"/>
    </row>
    <row r="795" spans="12:13" ht="15.75" customHeight="1" x14ac:dyDescent="0.25">
      <c r="L795" s="12"/>
      <c r="M795" s="12"/>
    </row>
    <row r="796" spans="12:13" ht="15.75" customHeight="1" x14ac:dyDescent="0.25">
      <c r="L796" s="12"/>
      <c r="M796" s="12"/>
    </row>
    <row r="797" spans="12:13" ht="15.75" customHeight="1" x14ac:dyDescent="0.25">
      <c r="L797" s="12"/>
      <c r="M797" s="12"/>
    </row>
    <row r="798" spans="12:13" ht="15.75" customHeight="1" x14ac:dyDescent="0.25">
      <c r="L798" s="12"/>
      <c r="M798" s="12"/>
    </row>
    <row r="799" spans="12:13" ht="15.75" customHeight="1" x14ac:dyDescent="0.25">
      <c r="L799" s="12"/>
      <c r="M799" s="12"/>
    </row>
    <row r="800" spans="12:13" ht="15.75" customHeight="1" x14ac:dyDescent="0.25">
      <c r="L800" s="12"/>
      <c r="M800" s="12"/>
    </row>
    <row r="801" spans="12:13" ht="15.75" customHeight="1" x14ac:dyDescent="0.25">
      <c r="L801" s="12"/>
      <c r="M801" s="12"/>
    </row>
    <row r="802" spans="12:13" ht="15.75" customHeight="1" x14ac:dyDescent="0.25">
      <c r="L802" s="12"/>
      <c r="M802" s="12"/>
    </row>
    <row r="803" spans="12:13" ht="15.75" customHeight="1" x14ac:dyDescent="0.25">
      <c r="L803" s="12"/>
      <c r="M803" s="12"/>
    </row>
    <row r="804" spans="12:13" ht="15.75" customHeight="1" x14ac:dyDescent="0.25">
      <c r="L804" s="12"/>
      <c r="M804" s="12"/>
    </row>
    <row r="805" spans="12:13" ht="15.75" customHeight="1" x14ac:dyDescent="0.25">
      <c r="L805" s="12"/>
      <c r="M805" s="12"/>
    </row>
    <row r="806" spans="12:13" ht="15.75" customHeight="1" x14ac:dyDescent="0.25">
      <c r="L806" s="12"/>
      <c r="M806" s="12"/>
    </row>
    <row r="807" spans="12:13" ht="15.75" customHeight="1" x14ac:dyDescent="0.25">
      <c r="L807" s="12"/>
      <c r="M807" s="12"/>
    </row>
    <row r="808" spans="12:13" ht="15.75" customHeight="1" x14ac:dyDescent="0.25">
      <c r="L808" s="12"/>
      <c r="M808" s="12"/>
    </row>
    <row r="809" spans="12:13" ht="15.75" customHeight="1" x14ac:dyDescent="0.25">
      <c r="L809" s="12"/>
      <c r="M809" s="12"/>
    </row>
    <row r="810" spans="12:13" ht="15.75" customHeight="1" x14ac:dyDescent="0.25">
      <c r="L810" s="12"/>
      <c r="M810" s="12"/>
    </row>
    <row r="811" spans="12:13" ht="15.75" customHeight="1" x14ac:dyDescent="0.25">
      <c r="L811" s="12"/>
      <c r="M811" s="12"/>
    </row>
    <row r="812" spans="12:13" ht="15.75" customHeight="1" x14ac:dyDescent="0.25">
      <c r="L812" s="12"/>
      <c r="M812" s="12"/>
    </row>
    <row r="813" spans="12:13" ht="15.75" customHeight="1" x14ac:dyDescent="0.25">
      <c r="L813" s="12"/>
      <c r="M813" s="12"/>
    </row>
    <row r="814" spans="12:13" ht="15.75" customHeight="1" x14ac:dyDescent="0.25">
      <c r="L814" s="12"/>
      <c r="M814" s="12"/>
    </row>
    <row r="815" spans="12:13" ht="15.75" customHeight="1" x14ac:dyDescent="0.25">
      <c r="L815" s="12"/>
      <c r="M815" s="12"/>
    </row>
    <row r="816" spans="12:13" ht="15.75" customHeight="1" x14ac:dyDescent="0.25">
      <c r="L816" s="12"/>
      <c r="M816" s="12"/>
    </row>
    <row r="817" spans="12:13" ht="15.75" customHeight="1" x14ac:dyDescent="0.25">
      <c r="L817" s="12"/>
      <c r="M817" s="12"/>
    </row>
    <row r="818" spans="12:13" ht="15.75" customHeight="1" x14ac:dyDescent="0.25">
      <c r="L818" s="12"/>
      <c r="M818" s="12"/>
    </row>
    <row r="819" spans="12:13" ht="15.75" customHeight="1" x14ac:dyDescent="0.25">
      <c r="L819" s="12"/>
      <c r="M819" s="12"/>
    </row>
    <row r="820" spans="12:13" ht="15.75" customHeight="1" x14ac:dyDescent="0.25">
      <c r="L820" s="12"/>
      <c r="M820" s="12"/>
    </row>
    <row r="821" spans="12:13" ht="15.75" customHeight="1" x14ac:dyDescent="0.25">
      <c r="L821" s="12"/>
      <c r="M821" s="12"/>
    </row>
    <row r="822" spans="12:13" ht="15.75" customHeight="1" x14ac:dyDescent="0.25">
      <c r="L822" s="12"/>
      <c r="M822" s="12"/>
    </row>
    <row r="823" spans="12:13" ht="15.75" customHeight="1" x14ac:dyDescent="0.25">
      <c r="L823" s="12"/>
      <c r="M823" s="12"/>
    </row>
    <row r="824" spans="12:13" ht="15.75" customHeight="1" x14ac:dyDescent="0.25">
      <c r="L824" s="12"/>
      <c r="M824" s="12"/>
    </row>
    <row r="825" spans="12:13" ht="15.75" customHeight="1" x14ac:dyDescent="0.25">
      <c r="L825" s="12"/>
      <c r="M825" s="12"/>
    </row>
    <row r="826" spans="12:13" ht="15.75" customHeight="1" x14ac:dyDescent="0.25">
      <c r="L826" s="12"/>
      <c r="M826" s="12"/>
    </row>
    <row r="827" spans="12:13" ht="15.75" customHeight="1" x14ac:dyDescent="0.25">
      <c r="L827" s="12"/>
      <c r="M827" s="12"/>
    </row>
    <row r="828" spans="12:13" ht="15.75" customHeight="1" x14ac:dyDescent="0.25">
      <c r="L828" s="12"/>
      <c r="M828" s="12"/>
    </row>
    <row r="829" spans="12:13" ht="15.75" customHeight="1" x14ac:dyDescent="0.25">
      <c r="L829" s="12"/>
      <c r="M829" s="12"/>
    </row>
    <row r="830" spans="12:13" ht="15.75" customHeight="1" x14ac:dyDescent="0.25">
      <c r="L830" s="12"/>
      <c r="M830" s="12"/>
    </row>
    <row r="831" spans="12:13" ht="15.75" customHeight="1" x14ac:dyDescent="0.25">
      <c r="L831" s="12"/>
      <c r="M831" s="12"/>
    </row>
    <row r="832" spans="12:13" ht="15.75" customHeight="1" x14ac:dyDescent="0.25">
      <c r="L832" s="12"/>
      <c r="M832" s="12"/>
    </row>
    <row r="833" spans="12:13" ht="15.75" customHeight="1" x14ac:dyDescent="0.25">
      <c r="L833" s="12"/>
      <c r="M833" s="12"/>
    </row>
    <row r="834" spans="12:13" ht="15.75" customHeight="1" x14ac:dyDescent="0.25">
      <c r="L834" s="12"/>
      <c r="M834" s="12"/>
    </row>
    <row r="835" spans="12:13" ht="15.75" customHeight="1" x14ac:dyDescent="0.25">
      <c r="L835" s="12"/>
      <c r="M835" s="12"/>
    </row>
    <row r="836" spans="12:13" ht="15.75" customHeight="1" x14ac:dyDescent="0.25">
      <c r="L836" s="12"/>
      <c r="M836" s="12"/>
    </row>
    <row r="837" spans="12:13" ht="15.75" customHeight="1" x14ac:dyDescent="0.25">
      <c r="L837" s="12"/>
      <c r="M837" s="12"/>
    </row>
    <row r="838" spans="12:13" ht="15.75" customHeight="1" x14ac:dyDescent="0.25">
      <c r="L838" s="12"/>
      <c r="M838" s="12"/>
    </row>
    <row r="839" spans="12:13" ht="15.75" customHeight="1" x14ac:dyDescent="0.25">
      <c r="L839" s="12"/>
      <c r="M839" s="12"/>
    </row>
    <row r="840" spans="12:13" ht="15.75" customHeight="1" x14ac:dyDescent="0.25">
      <c r="L840" s="12"/>
      <c r="M840" s="12"/>
    </row>
    <row r="841" spans="12:13" ht="15.75" customHeight="1" x14ac:dyDescent="0.25">
      <c r="L841" s="12"/>
      <c r="M841" s="12"/>
    </row>
    <row r="842" spans="12:13" ht="15.75" customHeight="1" x14ac:dyDescent="0.25">
      <c r="L842" s="12"/>
      <c r="M842" s="12"/>
    </row>
    <row r="843" spans="12:13" ht="15.75" customHeight="1" x14ac:dyDescent="0.25">
      <c r="L843" s="12"/>
      <c r="M843" s="12"/>
    </row>
    <row r="844" spans="12:13" ht="15.75" customHeight="1" x14ac:dyDescent="0.25">
      <c r="L844" s="12"/>
      <c r="M844" s="12"/>
    </row>
    <row r="845" spans="12:13" ht="15.75" customHeight="1" x14ac:dyDescent="0.25">
      <c r="L845" s="12"/>
      <c r="M845" s="12"/>
    </row>
    <row r="846" spans="12:13" ht="15.75" customHeight="1" x14ac:dyDescent="0.25">
      <c r="L846" s="12"/>
      <c r="M846" s="12"/>
    </row>
    <row r="847" spans="12:13" ht="15.75" customHeight="1" x14ac:dyDescent="0.25">
      <c r="L847" s="12"/>
      <c r="M847" s="12"/>
    </row>
    <row r="848" spans="12:13" ht="15.75" customHeight="1" x14ac:dyDescent="0.25">
      <c r="L848" s="12"/>
      <c r="M848" s="12"/>
    </row>
    <row r="849" spans="12:13" ht="15.75" customHeight="1" x14ac:dyDescent="0.25">
      <c r="L849" s="12"/>
      <c r="M849" s="12"/>
    </row>
    <row r="850" spans="12:13" ht="15.75" customHeight="1" x14ac:dyDescent="0.25">
      <c r="L850" s="12"/>
      <c r="M850" s="12"/>
    </row>
    <row r="851" spans="12:13" ht="15.75" customHeight="1" x14ac:dyDescent="0.25">
      <c r="L851" s="12"/>
      <c r="M851" s="12"/>
    </row>
    <row r="852" spans="12:13" ht="15.75" customHeight="1" x14ac:dyDescent="0.25">
      <c r="L852" s="12"/>
      <c r="M852" s="12"/>
    </row>
    <row r="853" spans="12:13" ht="15.75" customHeight="1" x14ac:dyDescent="0.25">
      <c r="L853" s="12"/>
      <c r="M853" s="12"/>
    </row>
    <row r="854" spans="12:13" ht="15.75" customHeight="1" x14ac:dyDescent="0.25">
      <c r="L854" s="12"/>
      <c r="M854" s="12"/>
    </row>
    <row r="855" spans="12:13" ht="15.75" customHeight="1" x14ac:dyDescent="0.25">
      <c r="L855" s="12"/>
      <c r="M855" s="12"/>
    </row>
    <row r="856" spans="12:13" ht="15.75" customHeight="1" x14ac:dyDescent="0.25">
      <c r="L856" s="12"/>
      <c r="M856" s="12"/>
    </row>
    <row r="857" spans="12:13" ht="15.75" customHeight="1" x14ac:dyDescent="0.25">
      <c r="L857" s="12"/>
      <c r="M857" s="12"/>
    </row>
    <row r="858" spans="12:13" ht="15.75" customHeight="1" x14ac:dyDescent="0.25">
      <c r="L858" s="12"/>
      <c r="M858" s="12"/>
    </row>
    <row r="859" spans="12:13" ht="15.75" customHeight="1" x14ac:dyDescent="0.25">
      <c r="L859" s="12"/>
      <c r="M859" s="12"/>
    </row>
    <row r="860" spans="12:13" ht="15.75" customHeight="1" x14ac:dyDescent="0.25">
      <c r="L860" s="12"/>
      <c r="M860" s="12"/>
    </row>
    <row r="861" spans="12:13" ht="15.75" customHeight="1" x14ac:dyDescent="0.25">
      <c r="L861" s="12"/>
      <c r="M861" s="12"/>
    </row>
    <row r="862" spans="12:13" ht="15.75" customHeight="1" x14ac:dyDescent="0.25">
      <c r="L862" s="12"/>
      <c r="M862" s="12"/>
    </row>
    <row r="863" spans="12:13" ht="15.75" customHeight="1" x14ac:dyDescent="0.25">
      <c r="L863" s="12"/>
      <c r="M863" s="12"/>
    </row>
    <row r="864" spans="12:13" ht="15.75" customHeight="1" x14ac:dyDescent="0.25">
      <c r="L864" s="12"/>
      <c r="M864" s="12"/>
    </row>
    <row r="865" spans="12:13" ht="15.75" customHeight="1" x14ac:dyDescent="0.25">
      <c r="L865" s="12"/>
      <c r="M865" s="12"/>
    </row>
    <row r="866" spans="12:13" ht="15.75" customHeight="1" x14ac:dyDescent="0.25">
      <c r="L866" s="12"/>
      <c r="M866" s="12"/>
    </row>
    <row r="867" spans="12:13" ht="15.75" customHeight="1" x14ac:dyDescent="0.25">
      <c r="L867" s="12"/>
      <c r="M867" s="12"/>
    </row>
    <row r="868" spans="12:13" ht="15.75" customHeight="1" x14ac:dyDescent="0.25">
      <c r="L868" s="12"/>
      <c r="M868" s="12"/>
    </row>
    <row r="869" spans="12:13" ht="15.75" customHeight="1" x14ac:dyDescent="0.25">
      <c r="L869" s="12"/>
      <c r="M869" s="12"/>
    </row>
    <row r="870" spans="12:13" ht="15.75" customHeight="1" x14ac:dyDescent="0.25">
      <c r="L870" s="12"/>
      <c r="M870" s="12"/>
    </row>
    <row r="871" spans="12:13" ht="15.75" customHeight="1" x14ac:dyDescent="0.25">
      <c r="L871" s="12"/>
      <c r="M871" s="12"/>
    </row>
    <row r="872" spans="12:13" ht="15.75" customHeight="1" x14ac:dyDescent="0.25">
      <c r="L872" s="12"/>
      <c r="M872" s="12"/>
    </row>
    <row r="873" spans="12:13" ht="15.75" customHeight="1" x14ac:dyDescent="0.25">
      <c r="L873" s="12"/>
      <c r="M873" s="12"/>
    </row>
    <row r="874" spans="12:13" ht="15.75" customHeight="1" x14ac:dyDescent="0.25">
      <c r="L874" s="12"/>
      <c r="M874" s="12"/>
    </row>
    <row r="875" spans="12:13" ht="15.75" customHeight="1" x14ac:dyDescent="0.25">
      <c r="L875" s="12"/>
      <c r="M875" s="12"/>
    </row>
    <row r="876" spans="12:13" ht="15.75" customHeight="1" x14ac:dyDescent="0.25">
      <c r="L876" s="12"/>
      <c r="M876" s="12"/>
    </row>
    <row r="877" spans="12:13" ht="15.75" customHeight="1" x14ac:dyDescent="0.25">
      <c r="L877" s="12"/>
      <c r="M877" s="12"/>
    </row>
    <row r="878" spans="12:13" ht="15.75" customHeight="1" x14ac:dyDescent="0.25">
      <c r="L878" s="12"/>
      <c r="M878" s="12"/>
    </row>
    <row r="879" spans="12:13" ht="15.75" customHeight="1" x14ac:dyDescent="0.25">
      <c r="L879" s="12"/>
      <c r="M879" s="12"/>
    </row>
    <row r="880" spans="12:13" ht="15.75" customHeight="1" x14ac:dyDescent="0.25">
      <c r="L880" s="12"/>
      <c r="M880" s="12"/>
    </row>
    <row r="881" spans="12:13" ht="15.75" customHeight="1" x14ac:dyDescent="0.25">
      <c r="L881" s="12"/>
      <c r="M881" s="12"/>
    </row>
    <row r="882" spans="12:13" ht="15.75" customHeight="1" x14ac:dyDescent="0.25">
      <c r="L882" s="12"/>
      <c r="M882" s="12"/>
    </row>
    <row r="883" spans="12:13" ht="15.75" customHeight="1" x14ac:dyDescent="0.25">
      <c r="L883" s="12"/>
      <c r="M883" s="12"/>
    </row>
    <row r="884" spans="12:13" ht="15.75" customHeight="1" x14ac:dyDescent="0.25">
      <c r="L884" s="12"/>
      <c r="M884" s="12"/>
    </row>
    <row r="885" spans="12:13" ht="15.75" customHeight="1" x14ac:dyDescent="0.25">
      <c r="L885" s="12"/>
      <c r="M885" s="12"/>
    </row>
    <row r="886" spans="12:13" ht="15.75" customHeight="1" x14ac:dyDescent="0.25">
      <c r="L886" s="12"/>
      <c r="M886" s="12"/>
    </row>
    <row r="887" spans="12:13" ht="15.75" customHeight="1" x14ac:dyDescent="0.25">
      <c r="L887" s="12"/>
      <c r="M887" s="12"/>
    </row>
    <row r="888" spans="12:13" ht="15.75" customHeight="1" x14ac:dyDescent="0.25">
      <c r="L888" s="12"/>
      <c r="M888" s="12"/>
    </row>
    <row r="889" spans="12:13" ht="15.75" customHeight="1" x14ac:dyDescent="0.25">
      <c r="L889" s="12"/>
      <c r="M889" s="12"/>
    </row>
    <row r="890" spans="12:13" ht="15.75" customHeight="1" x14ac:dyDescent="0.25">
      <c r="L890" s="12"/>
      <c r="M890" s="12"/>
    </row>
    <row r="891" spans="12:13" ht="15.75" customHeight="1" x14ac:dyDescent="0.25">
      <c r="L891" s="12"/>
      <c r="M891" s="12"/>
    </row>
    <row r="892" spans="12:13" ht="15.75" customHeight="1" x14ac:dyDescent="0.25">
      <c r="L892" s="12"/>
      <c r="M892" s="12"/>
    </row>
    <row r="893" spans="12:13" ht="15.75" customHeight="1" x14ac:dyDescent="0.25">
      <c r="L893" s="12"/>
      <c r="M893" s="12"/>
    </row>
    <row r="894" spans="12:13" ht="15.75" customHeight="1" x14ac:dyDescent="0.25">
      <c r="L894" s="12"/>
      <c r="M894" s="12"/>
    </row>
    <row r="895" spans="12:13" ht="15.75" customHeight="1" x14ac:dyDescent="0.25">
      <c r="L895" s="12"/>
      <c r="M895" s="12"/>
    </row>
    <row r="896" spans="12:13" ht="15.75" customHeight="1" x14ac:dyDescent="0.25">
      <c r="L896" s="12"/>
      <c r="M896" s="12"/>
    </row>
    <row r="897" spans="12:13" ht="15.75" customHeight="1" x14ac:dyDescent="0.25">
      <c r="L897" s="12"/>
      <c r="M897" s="12"/>
    </row>
    <row r="898" spans="12:13" ht="15.75" customHeight="1" x14ac:dyDescent="0.25">
      <c r="L898" s="12"/>
      <c r="M898" s="12"/>
    </row>
    <row r="899" spans="12:13" ht="15.75" customHeight="1" x14ac:dyDescent="0.25">
      <c r="L899" s="12"/>
      <c r="M899" s="12"/>
    </row>
    <row r="900" spans="12:13" ht="15.75" customHeight="1" x14ac:dyDescent="0.25">
      <c r="L900" s="12"/>
      <c r="M900" s="12"/>
    </row>
    <row r="901" spans="12:13" ht="15.75" customHeight="1" x14ac:dyDescent="0.25">
      <c r="L901" s="12"/>
      <c r="M901" s="12"/>
    </row>
    <row r="902" spans="12:13" ht="15.75" customHeight="1" x14ac:dyDescent="0.25">
      <c r="L902" s="12"/>
      <c r="M902" s="12"/>
    </row>
    <row r="903" spans="12:13" ht="15.75" customHeight="1" x14ac:dyDescent="0.25">
      <c r="L903" s="12"/>
      <c r="M903" s="12"/>
    </row>
    <row r="904" spans="12:13" ht="15.75" customHeight="1" x14ac:dyDescent="0.25">
      <c r="L904" s="12"/>
      <c r="M904" s="12"/>
    </row>
    <row r="905" spans="12:13" ht="15.75" customHeight="1" x14ac:dyDescent="0.25">
      <c r="L905" s="12"/>
      <c r="M905" s="12"/>
    </row>
    <row r="906" spans="12:13" ht="15.75" customHeight="1" x14ac:dyDescent="0.25">
      <c r="L906" s="12"/>
      <c r="M906" s="12"/>
    </row>
    <row r="907" spans="12:13" ht="15.75" customHeight="1" x14ac:dyDescent="0.25">
      <c r="L907" s="12"/>
      <c r="M907" s="12"/>
    </row>
    <row r="908" spans="12:13" ht="15.75" customHeight="1" x14ac:dyDescent="0.25">
      <c r="L908" s="12"/>
      <c r="M908" s="12"/>
    </row>
    <row r="909" spans="12:13" ht="15.75" customHeight="1" x14ac:dyDescent="0.25">
      <c r="L909" s="12"/>
      <c r="M909" s="12"/>
    </row>
    <row r="910" spans="12:13" ht="15.75" customHeight="1" x14ac:dyDescent="0.25">
      <c r="L910" s="12"/>
      <c r="M910" s="12"/>
    </row>
    <row r="911" spans="12:13" ht="15.75" customHeight="1" x14ac:dyDescent="0.25">
      <c r="L911" s="12"/>
      <c r="M911" s="12"/>
    </row>
    <row r="912" spans="12:13" ht="15.75" customHeight="1" x14ac:dyDescent="0.25">
      <c r="L912" s="12"/>
      <c r="M912" s="12"/>
    </row>
    <row r="913" spans="12:13" ht="15.75" customHeight="1" x14ac:dyDescent="0.25">
      <c r="L913" s="12"/>
      <c r="M913" s="12"/>
    </row>
    <row r="914" spans="12:13" ht="15.75" customHeight="1" x14ac:dyDescent="0.25">
      <c r="L914" s="12"/>
      <c r="M914" s="12"/>
    </row>
    <row r="915" spans="12:13" ht="15.75" customHeight="1" x14ac:dyDescent="0.25">
      <c r="L915" s="12"/>
      <c r="M915" s="12"/>
    </row>
    <row r="916" spans="12:13" ht="15.75" customHeight="1" x14ac:dyDescent="0.25">
      <c r="L916" s="12"/>
      <c r="M916" s="12"/>
    </row>
    <row r="917" spans="12:13" ht="15.75" customHeight="1" x14ac:dyDescent="0.25">
      <c r="L917" s="12"/>
      <c r="M917" s="12"/>
    </row>
    <row r="918" spans="12:13" ht="15.75" customHeight="1" x14ac:dyDescent="0.25">
      <c r="L918" s="12"/>
      <c r="M918" s="12"/>
    </row>
    <row r="919" spans="12:13" ht="15.75" customHeight="1" x14ac:dyDescent="0.25">
      <c r="L919" s="12"/>
      <c r="M919" s="12"/>
    </row>
    <row r="920" spans="12:13" ht="15.75" customHeight="1" x14ac:dyDescent="0.25">
      <c r="L920" s="12"/>
      <c r="M920" s="12"/>
    </row>
    <row r="921" spans="12:13" ht="15.75" customHeight="1" x14ac:dyDescent="0.25">
      <c r="L921" s="12"/>
      <c r="M921" s="12"/>
    </row>
    <row r="922" spans="12:13" ht="15.75" customHeight="1" x14ac:dyDescent="0.25">
      <c r="L922" s="12"/>
      <c r="M922" s="12"/>
    </row>
    <row r="923" spans="12:13" ht="15.75" customHeight="1" x14ac:dyDescent="0.25">
      <c r="L923" s="12"/>
      <c r="M923" s="12"/>
    </row>
    <row r="924" spans="12:13" ht="15.75" customHeight="1" x14ac:dyDescent="0.25">
      <c r="L924" s="12"/>
      <c r="M924" s="12"/>
    </row>
    <row r="925" spans="12:13" ht="15.75" customHeight="1" x14ac:dyDescent="0.25">
      <c r="L925" s="12"/>
      <c r="M925" s="12"/>
    </row>
    <row r="926" spans="12:13" ht="15.75" customHeight="1" x14ac:dyDescent="0.25">
      <c r="L926" s="12"/>
      <c r="M926" s="12"/>
    </row>
    <row r="927" spans="12:13" ht="15.75" customHeight="1" x14ac:dyDescent="0.25">
      <c r="L927" s="12"/>
      <c r="M927" s="12"/>
    </row>
    <row r="928" spans="12:13" ht="15.75" customHeight="1" x14ac:dyDescent="0.25">
      <c r="L928" s="12"/>
      <c r="M928" s="12"/>
    </row>
    <row r="929" spans="12:13" ht="15.75" customHeight="1" x14ac:dyDescent="0.25">
      <c r="L929" s="12"/>
      <c r="M929" s="12"/>
    </row>
    <row r="930" spans="12:13" ht="15.75" customHeight="1" x14ac:dyDescent="0.25">
      <c r="L930" s="12"/>
      <c r="M930" s="12"/>
    </row>
    <row r="931" spans="12:13" ht="15.75" customHeight="1" x14ac:dyDescent="0.25">
      <c r="L931" s="12"/>
      <c r="M931" s="12"/>
    </row>
    <row r="932" spans="12:13" ht="15.75" customHeight="1" x14ac:dyDescent="0.25">
      <c r="L932" s="12"/>
      <c r="M932" s="12"/>
    </row>
    <row r="933" spans="12:13" ht="15.75" customHeight="1" x14ac:dyDescent="0.25">
      <c r="L933" s="12"/>
      <c r="M933" s="12"/>
    </row>
    <row r="934" spans="12:13" ht="15.75" customHeight="1" x14ac:dyDescent="0.25">
      <c r="L934" s="12"/>
      <c r="M934" s="12"/>
    </row>
    <row r="935" spans="12:13" ht="15.75" customHeight="1" x14ac:dyDescent="0.25">
      <c r="L935" s="12"/>
      <c r="M935" s="12"/>
    </row>
    <row r="936" spans="12:13" ht="15.75" customHeight="1" x14ac:dyDescent="0.25">
      <c r="L936" s="12"/>
      <c r="M936" s="12"/>
    </row>
    <row r="937" spans="12:13" ht="15.75" customHeight="1" x14ac:dyDescent="0.25">
      <c r="L937" s="12"/>
      <c r="M937" s="12"/>
    </row>
    <row r="938" spans="12:13" ht="15.75" customHeight="1" x14ac:dyDescent="0.25">
      <c r="L938" s="12"/>
      <c r="M938" s="12"/>
    </row>
    <row r="939" spans="12:13" ht="15.75" customHeight="1" x14ac:dyDescent="0.25">
      <c r="L939" s="12"/>
      <c r="M939" s="12"/>
    </row>
    <row r="940" spans="12:13" ht="15.75" customHeight="1" x14ac:dyDescent="0.25">
      <c r="L940" s="12"/>
      <c r="M940" s="12"/>
    </row>
    <row r="941" spans="12:13" ht="15.75" customHeight="1" x14ac:dyDescent="0.25">
      <c r="L941" s="12"/>
      <c r="M941" s="12"/>
    </row>
    <row r="942" spans="12:13" ht="15.75" customHeight="1" x14ac:dyDescent="0.25">
      <c r="L942" s="12"/>
      <c r="M942" s="12"/>
    </row>
    <row r="943" spans="12:13" ht="15.75" customHeight="1" x14ac:dyDescent="0.25">
      <c r="L943" s="12"/>
      <c r="M943" s="12"/>
    </row>
    <row r="944" spans="12:13" ht="15.75" customHeight="1" x14ac:dyDescent="0.25">
      <c r="L944" s="12"/>
      <c r="M944" s="12"/>
    </row>
    <row r="945" spans="12:13" ht="15.75" customHeight="1" x14ac:dyDescent="0.25">
      <c r="L945" s="12"/>
      <c r="M945" s="12"/>
    </row>
    <row r="946" spans="12:13" ht="15.75" customHeight="1" x14ac:dyDescent="0.25">
      <c r="L946" s="12"/>
      <c r="M946" s="12"/>
    </row>
    <row r="947" spans="12:13" ht="15.75" customHeight="1" x14ac:dyDescent="0.25">
      <c r="L947" s="12"/>
      <c r="M947" s="12"/>
    </row>
    <row r="948" spans="12:13" ht="15.75" customHeight="1" x14ac:dyDescent="0.25">
      <c r="L948" s="12"/>
      <c r="M948" s="12"/>
    </row>
    <row r="949" spans="12:13" ht="15.75" customHeight="1" x14ac:dyDescent="0.25">
      <c r="L949" s="12"/>
      <c r="M949" s="12"/>
    </row>
    <row r="950" spans="12:13" ht="15.75" customHeight="1" x14ac:dyDescent="0.25">
      <c r="L950" s="12"/>
      <c r="M950" s="12"/>
    </row>
    <row r="951" spans="12:13" ht="15.75" customHeight="1" x14ac:dyDescent="0.25">
      <c r="L951" s="12"/>
      <c r="M951" s="12"/>
    </row>
    <row r="952" spans="12:13" ht="15.75" customHeight="1" x14ac:dyDescent="0.25">
      <c r="L952" s="12"/>
      <c r="M952" s="12"/>
    </row>
    <row r="953" spans="12:13" ht="15.75" customHeight="1" x14ac:dyDescent="0.25">
      <c r="L953" s="12"/>
      <c r="M953" s="12"/>
    </row>
    <row r="954" spans="12:13" ht="15.75" customHeight="1" x14ac:dyDescent="0.25">
      <c r="L954" s="12"/>
      <c r="M954" s="12"/>
    </row>
    <row r="955" spans="12:13" ht="15.75" customHeight="1" x14ac:dyDescent="0.25">
      <c r="L955" s="12"/>
      <c r="M955" s="12"/>
    </row>
    <row r="956" spans="12:13" ht="15.75" customHeight="1" x14ac:dyDescent="0.25">
      <c r="L956" s="12"/>
      <c r="M956" s="12"/>
    </row>
    <row r="957" spans="12:13" ht="15.75" customHeight="1" x14ac:dyDescent="0.25">
      <c r="L957" s="12"/>
      <c r="M957" s="12"/>
    </row>
    <row r="958" spans="12:13" ht="15.75" customHeight="1" x14ac:dyDescent="0.25">
      <c r="L958" s="12"/>
      <c r="M958" s="12"/>
    </row>
    <row r="959" spans="12:13" ht="15.75" customHeight="1" x14ac:dyDescent="0.25">
      <c r="L959" s="12"/>
      <c r="M959" s="12"/>
    </row>
    <row r="960" spans="12:13" ht="15.75" customHeight="1" x14ac:dyDescent="0.25">
      <c r="L960" s="12"/>
      <c r="M960" s="12"/>
    </row>
    <row r="961" spans="12:13" ht="15.75" customHeight="1" x14ac:dyDescent="0.25">
      <c r="L961" s="12"/>
      <c r="M961" s="12"/>
    </row>
    <row r="962" spans="12:13" ht="15.75" customHeight="1" x14ac:dyDescent="0.25">
      <c r="L962" s="12"/>
      <c r="M962" s="12"/>
    </row>
    <row r="963" spans="12:13" ht="15.75" customHeight="1" x14ac:dyDescent="0.25">
      <c r="L963" s="12"/>
      <c r="M963" s="12"/>
    </row>
    <row r="964" spans="12:13" ht="15.75" customHeight="1" x14ac:dyDescent="0.25">
      <c r="L964" s="12"/>
      <c r="M964" s="12"/>
    </row>
    <row r="965" spans="12:13" ht="15.75" customHeight="1" x14ac:dyDescent="0.25">
      <c r="L965" s="12"/>
      <c r="M965" s="12"/>
    </row>
    <row r="966" spans="12:13" ht="15.75" customHeight="1" x14ac:dyDescent="0.25">
      <c r="L966" s="12"/>
      <c r="M966" s="12"/>
    </row>
    <row r="967" spans="12:13" ht="15.75" customHeight="1" x14ac:dyDescent="0.25">
      <c r="L967" s="12"/>
      <c r="M967" s="12"/>
    </row>
    <row r="968" spans="12:13" ht="15.75" customHeight="1" x14ac:dyDescent="0.25">
      <c r="L968" s="12"/>
      <c r="M968" s="12"/>
    </row>
    <row r="969" spans="12:13" ht="15.75" customHeight="1" x14ac:dyDescent="0.25">
      <c r="L969" s="12"/>
      <c r="M969" s="12"/>
    </row>
    <row r="970" spans="12:13" ht="15.75" customHeight="1" x14ac:dyDescent="0.25">
      <c r="L970" s="12"/>
      <c r="M970" s="12"/>
    </row>
    <row r="971" spans="12:13" ht="15.75" customHeight="1" x14ac:dyDescent="0.25">
      <c r="L971" s="12"/>
      <c r="M971" s="12"/>
    </row>
    <row r="972" spans="12:13" ht="15.75" customHeight="1" x14ac:dyDescent="0.25">
      <c r="L972" s="12"/>
      <c r="M972" s="12"/>
    </row>
    <row r="973" spans="12:13" ht="15.75" customHeight="1" x14ac:dyDescent="0.25">
      <c r="L973" s="12"/>
      <c r="M973" s="12"/>
    </row>
    <row r="974" spans="12:13" ht="15.75" customHeight="1" x14ac:dyDescent="0.25">
      <c r="L974" s="12"/>
      <c r="M974" s="12"/>
    </row>
    <row r="975" spans="12:13" ht="15.75" customHeight="1" x14ac:dyDescent="0.25">
      <c r="L975" s="12"/>
      <c r="M975" s="12"/>
    </row>
    <row r="976" spans="12:13" ht="15.75" customHeight="1" x14ac:dyDescent="0.25">
      <c r="L976" s="12"/>
      <c r="M976" s="12"/>
    </row>
    <row r="977" spans="12:13" ht="15.75" customHeight="1" x14ac:dyDescent="0.25">
      <c r="L977" s="12"/>
      <c r="M977" s="12"/>
    </row>
    <row r="978" spans="12:13" ht="15.75" customHeight="1" x14ac:dyDescent="0.25">
      <c r="L978" s="12"/>
      <c r="M978" s="12"/>
    </row>
    <row r="979" spans="12:13" ht="15.75" customHeight="1" x14ac:dyDescent="0.25">
      <c r="L979" s="12"/>
      <c r="M979" s="12"/>
    </row>
    <row r="980" spans="12:13" ht="15.75" customHeight="1" x14ac:dyDescent="0.25">
      <c r="L980" s="12"/>
      <c r="M980" s="12"/>
    </row>
    <row r="981" spans="12:13" ht="15.75" customHeight="1" x14ac:dyDescent="0.25">
      <c r="L981" s="12"/>
      <c r="M981" s="12"/>
    </row>
    <row r="982" spans="12:13" ht="15.75" customHeight="1" x14ac:dyDescent="0.25">
      <c r="L982" s="12"/>
      <c r="M982" s="12"/>
    </row>
    <row r="983" spans="12:13" ht="15.75" customHeight="1" x14ac:dyDescent="0.25">
      <c r="L983" s="12"/>
      <c r="M983" s="12"/>
    </row>
    <row r="984" spans="12:13" ht="15.75" customHeight="1" x14ac:dyDescent="0.25">
      <c r="L984" s="12"/>
      <c r="M984" s="12"/>
    </row>
    <row r="985" spans="12:13" ht="15.75" customHeight="1" x14ac:dyDescent="0.25">
      <c r="L985" s="12"/>
      <c r="M985" s="12"/>
    </row>
    <row r="986" spans="12:13" ht="15.75" customHeight="1" x14ac:dyDescent="0.25">
      <c r="L986" s="12"/>
      <c r="M986" s="12"/>
    </row>
    <row r="987" spans="12:13" ht="15.75" customHeight="1" x14ac:dyDescent="0.25">
      <c r="L987" s="12"/>
      <c r="M987" s="12"/>
    </row>
    <row r="988" spans="12:13" ht="15.75" customHeight="1" x14ac:dyDescent="0.25">
      <c r="L988" s="12"/>
      <c r="M988" s="12"/>
    </row>
    <row r="989" spans="12:13" ht="15.75" customHeight="1" x14ac:dyDescent="0.25">
      <c r="L989" s="12"/>
      <c r="M989" s="12"/>
    </row>
    <row r="990" spans="12:13" ht="15.75" customHeight="1" x14ac:dyDescent="0.25">
      <c r="L990" s="12"/>
      <c r="M990" s="12"/>
    </row>
    <row r="991" spans="12:13" ht="15.75" customHeight="1" x14ac:dyDescent="0.25">
      <c r="L991" s="12"/>
      <c r="M991" s="12"/>
    </row>
    <row r="992" spans="12:13" ht="15.75" customHeight="1" x14ac:dyDescent="0.25">
      <c r="L992" s="12"/>
      <c r="M992" s="12"/>
    </row>
    <row r="993" spans="12:13" ht="15.75" customHeight="1" x14ac:dyDescent="0.25">
      <c r="L993" s="12"/>
      <c r="M993" s="12"/>
    </row>
    <row r="994" spans="12:13" ht="15.75" customHeight="1" x14ac:dyDescent="0.25">
      <c r="L994" s="12"/>
      <c r="M994" s="12"/>
    </row>
    <row r="995" spans="12:13" ht="15.75" customHeight="1" x14ac:dyDescent="0.25">
      <c r="L995" s="12"/>
      <c r="M995" s="12"/>
    </row>
    <row r="996" spans="12:13" ht="15.75" customHeight="1" x14ac:dyDescent="0.25">
      <c r="L996" s="12"/>
      <c r="M996" s="12"/>
    </row>
    <row r="997" spans="12:13" ht="15.75" customHeight="1" x14ac:dyDescent="0.25">
      <c r="L997" s="12"/>
      <c r="M997" s="12"/>
    </row>
    <row r="998" spans="12:13" ht="15.75" customHeight="1" x14ac:dyDescent="0.25">
      <c r="L998" s="12"/>
      <c r="M998" s="12"/>
    </row>
    <row r="999" spans="12:13" ht="15.75" customHeight="1" x14ac:dyDescent="0.25">
      <c r="L999" s="12"/>
      <c r="M999" s="12"/>
    </row>
    <row r="1000" spans="12:13" ht="15.75" customHeight="1" x14ac:dyDescent="0.25">
      <c r="L1000" s="12"/>
      <c r="M1000" s="12"/>
    </row>
    <row r="1001" spans="12:13" ht="15.75" customHeight="1" x14ac:dyDescent="0.25">
      <c r="L1001" s="12"/>
      <c r="M1001" s="12"/>
    </row>
    <row r="1002" spans="12:13" ht="15.75" customHeight="1" x14ac:dyDescent="0.25">
      <c r="L1002" s="12"/>
      <c r="M1002" s="12"/>
    </row>
    <row r="1003" spans="12:13" ht="15.75" customHeight="1" x14ac:dyDescent="0.25">
      <c r="L1003" s="12"/>
      <c r="M1003" s="12"/>
    </row>
    <row r="1004" spans="12:13" ht="15.75" customHeight="1" x14ac:dyDescent="0.25">
      <c r="L1004" s="12"/>
      <c r="M1004" s="12"/>
    </row>
    <row r="1005" spans="12:13" ht="15.75" customHeight="1" x14ac:dyDescent="0.25">
      <c r="L1005" s="12"/>
      <c r="M1005" s="12"/>
    </row>
    <row r="1006" spans="12:13" ht="15.75" customHeight="1" x14ac:dyDescent="0.25">
      <c r="L1006" s="12"/>
      <c r="M1006" s="12"/>
    </row>
    <row r="1007" spans="12:13" ht="15.75" customHeight="1" x14ac:dyDescent="0.25">
      <c r="L1007" s="12"/>
      <c r="M1007" s="12"/>
    </row>
    <row r="1008" spans="12:13" ht="15.75" customHeight="1" x14ac:dyDescent="0.25">
      <c r="L1008" s="12"/>
      <c r="M1008" s="12"/>
    </row>
    <row r="1009" spans="12:13" ht="15.75" customHeight="1" x14ac:dyDescent="0.25">
      <c r="L1009" s="12"/>
      <c r="M1009" s="12"/>
    </row>
    <row r="1010" spans="12:13" ht="15.75" customHeight="1" x14ac:dyDescent="0.25">
      <c r="L1010" s="12"/>
      <c r="M1010" s="12"/>
    </row>
    <row r="1011" spans="12:13" ht="15.75" customHeight="1" x14ac:dyDescent="0.25">
      <c r="L1011" s="12"/>
      <c r="M1011" s="12"/>
    </row>
    <row r="1012" spans="12:13" ht="15.75" customHeight="1" x14ac:dyDescent="0.25">
      <c r="L1012" s="12"/>
      <c r="M1012" s="12"/>
    </row>
    <row r="1013" spans="12:13" ht="15.75" customHeight="1" x14ac:dyDescent="0.25">
      <c r="L1013" s="12"/>
      <c r="M1013" s="12"/>
    </row>
    <row r="1014" spans="12:13" ht="15.75" customHeight="1" x14ac:dyDescent="0.25">
      <c r="L1014" s="12"/>
      <c r="M1014" s="12"/>
    </row>
    <row r="1015" spans="12:13" ht="15.75" customHeight="1" x14ac:dyDescent="0.25">
      <c r="L1015" s="12"/>
      <c r="M1015" s="12"/>
    </row>
    <row r="1016" spans="12:13" ht="15.75" customHeight="1" x14ac:dyDescent="0.25">
      <c r="L1016" s="12"/>
      <c r="M1016" s="12"/>
    </row>
    <row r="1017" spans="12:13" ht="15.75" customHeight="1" x14ac:dyDescent="0.25">
      <c r="L1017" s="12"/>
      <c r="M1017" s="12"/>
    </row>
    <row r="1018" spans="12:13" ht="15.75" customHeight="1" x14ac:dyDescent="0.25">
      <c r="L1018" s="12"/>
      <c r="M1018" s="12"/>
    </row>
    <row r="1019" spans="12:13" ht="15.75" customHeight="1" x14ac:dyDescent="0.25">
      <c r="L1019" s="12"/>
      <c r="M1019" s="12"/>
    </row>
    <row r="1020" spans="12:13" ht="15.75" customHeight="1" x14ac:dyDescent="0.25">
      <c r="L1020" s="12"/>
      <c r="M1020" s="12"/>
    </row>
    <row r="1021" spans="12:13" ht="15.75" customHeight="1" x14ac:dyDescent="0.25">
      <c r="L1021" s="12"/>
      <c r="M1021" s="12"/>
    </row>
    <row r="1022" spans="12:13" ht="15.75" customHeight="1" x14ac:dyDescent="0.25">
      <c r="L1022" s="12"/>
      <c r="M1022" s="12"/>
    </row>
    <row r="1023" spans="12:13" ht="15.75" customHeight="1" x14ac:dyDescent="0.25">
      <c r="L1023" s="12"/>
      <c r="M1023" s="12"/>
    </row>
    <row r="1024" spans="12:13" ht="15.75" customHeight="1" x14ac:dyDescent="0.25">
      <c r="L1024" s="12"/>
      <c r="M1024" s="12"/>
    </row>
    <row r="1025" spans="12:13" ht="15.75" customHeight="1" x14ac:dyDescent="0.25">
      <c r="L1025" s="12"/>
      <c r="M1025" s="12"/>
    </row>
    <row r="1026" spans="12:13" ht="15.75" customHeight="1" x14ac:dyDescent="0.25">
      <c r="L1026" s="12"/>
      <c r="M1026" s="12"/>
    </row>
    <row r="1027" spans="12:13" ht="15.75" customHeight="1" x14ac:dyDescent="0.25">
      <c r="L1027" s="12"/>
      <c r="M1027" s="12"/>
    </row>
    <row r="1028" spans="12:13" ht="15.75" customHeight="1" x14ac:dyDescent="0.25">
      <c r="L1028" s="12"/>
      <c r="M1028" s="12"/>
    </row>
    <row r="1029" spans="12:13" ht="15.75" customHeight="1" x14ac:dyDescent="0.25">
      <c r="L1029" s="12"/>
      <c r="M1029" s="12"/>
    </row>
  </sheetData>
  <phoneticPr fontId="11" type="noConversion"/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Individual Years</vt:lpstr>
      <vt:lpstr>Automatically Formatted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Rizzi, Angie (LARC-E303)[RSES]</cp:lastModifiedBy>
  <dcterms:created xsi:type="dcterms:W3CDTF">2026-06-09T21:23:24Z</dcterms:created>
  <dcterms:modified xsi:type="dcterms:W3CDTF">2026-06-12T11:48:46Z</dcterms:modified>
</cp:coreProperties>
</file>